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I.Zovva\Desktop\Пулковский оазис\"/>
    </mc:Choice>
  </mc:AlternateContent>
  <xr:revisionPtr revIDLastSave="0" documentId="13_ncr:1_{FD817A81-ED42-4A4D-A532-CBCF2853311E}" xr6:coauthVersionLast="47" xr6:coauthVersionMax="47" xr10:uidLastSave="{00000000-0000-0000-0000-000000000000}"/>
  <bookViews>
    <workbookView xWindow="9195" yWindow="540" windowWidth="24510" windowHeight="14940" xr2:uid="{00000000-000D-0000-FFFF-FFFF00000000}"/>
  </bookViews>
  <sheets>
    <sheet name="смета" sheetId="1" r:id="rId1"/>
    <sheet name="размер платы" sheetId="2" r:id="rId2"/>
    <sheet name="План ТР" sheetId="3" r:id="rId3"/>
  </sheets>
  <calcPr calcId="181029"/>
  <extLst>
    <ext uri="GoogleSheetsCustomDataVersion1">
      <go:sheetsCustomData xmlns:go="http://customooxmlschemas.google.com/" r:id="rId7" roundtripDataSignature="AMtx7mjd87QiX3B1EEUw+hQbWlz/9K4NPA=="/>
    </ext>
  </extLst>
</workbook>
</file>

<file path=xl/calcChain.xml><?xml version="1.0" encoding="utf-8"?>
<calcChain xmlns="http://schemas.openxmlformats.org/spreadsheetml/2006/main">
  <c r="G126" i="1" l="1"/>
  <c r="F126" i="1"/>
  <c r="D33" i="2" l="1"/>
  <c r="C33" i="2"/>
  <c r="E126" i="1"/>
  <c r="D126" i="1"/>
  <c r="F125" i="1" l="1"/>
  <c r="F124" i="1"/>
  <c r="E125" i="1"/>
  <c r="G125" i="1" l="1"/>
  <c r="C38" i="3" l="1"/>
  <c r="D7" i="2"/>
  <c r="D31" i="2"/>
  <c r="D30" i="2"/>
  <c r="D24" i="2"/>
  <c r="D18" i="2"/>
  <c r="D17" i="2"/>
  <c r="D14" i="2"/>
  <c r="D13" i="2" l="1"/>
  <c r="D11" i="2"/>
  <c r="D10" i="2"/>
  <c r="D9" i="2"/>
  <c r="D8" i="2"/>
  <c r="D6" i="2"/>
  <c r="E123" i="1"/>
  <c r="E124" i="1"/>
  <c r="E97" i="1"/>
  <c r="E89" i="1"/>
  <c r="E88" i="1"/>
  <c r="E62" i="1"/>
  <c r="E37" i="1"/>
  <c r="E40" i="1"/>
  <c r="E41" i="1"/>
  <c r="E44" i="1"/>
  <c r="E46" i="1"/>
  <c r="E35" i="1"/>
  <c r="E92" i="1" l="1"/>
  <c r="D92" i="1"/>
  <c r="E14" i="1"/>
  <c r="F113" i="1" s="1"/>
  <c r="G113" i="1" s="1"/>
  <c r="F21" i="1" l="1"/>
  <c r="G21" i="1" s="1"/>
  <c r="G19" i="1" s="1"/>
  <c r="F35" i="1"/>
  <c r="G35" i="1" s="1"/>
  <c r="F58" i="1"/>
  <c r="G58" i="1" s="1"/>
  <c r="G61" i="1" s="1"/>
  <c r="F111" i="1"/>
  <c r="G111" i="1" s="1"/>
  <c r="F91" i="1"/>
  <c r="G91" i="1" s="1"/>
  <c r="F115" i="1"/>
  <c r="G115" i="1" s="1"/>
  <c r="F123" i="1"/>
  <c r="G123" i="1" s="1"/>
  <c r="F37" i="1"/>
  <c r="G37" i="1" s="1"/>
  <c r="F47" i="1"/>
  <c r="G47" i="1" s="1"/>
  <c r="G60" i="1"/>
  <c r="G124" i="1"/>
  <c r="F62" i="1"/>
  <c r="G62" i="1" s="1"/>
  <c r="F85" i="1"/>
  <c r="G85" i="1" s="1"/>
  <c r="F96" i="1"/>
  <c r="G96" i="1" s="1"/>
  <c r="F116" i="1"/>
  <c r="G116" i="1" s="1"/>
  <c r="F40" i="1"/>
  <c r="G40" i="1" s="1"/>
  <c r="F95" i="1"/>
  <c r="G95" i="1" s="1"/>
  <c r="F41" i="1"/>
  <c r="G41" i="1" s="1"/>
  <c r="F44" i="1"/>
  <c r="G44" i="1" s="1"/>
  <c r="F88" i="1"/>
  <c r="G88" i="1" s="1"/>
  <c r="F97" i="1"/>
  <c r="G97" i="1" s="1"/>
  <c r="F94" i="1"/>
  <c r="G94" i="1" s="1"/>
  <c r="F87" i="1"/>
  <c r="G87" i="1" s="1"/>
  <c r="F89" i="1"/>
  <c r="G89" i="1" s="1"/>
  <c r="F98" i="1"/>
  <c r="G98" i="1" s="1"/>
  <c r="F46" i="1"/>
  <c r="G46" i="1" s="1"/>
  <c r="F92" i="1" l="1"/>
  <c r="G92" i="1" s="1"/>
  <c r="G32" i="1" l="1"/>
  <c r="G24" i="1" s="1"/>
</calcChain>
</file>

<file path=xl/sharedStrings.xml><?xml version="1.0" encoding="utf-8"?>
<sst xmlns="http://schemas.openxmlformats.org/spreadsheetml/2006/main" count="378" uniqueCount="283">
  <si>
    <t xml:space="preserve">УТВЕРЖДАЮ </t>
  </si>
  <si>
    <t xml:space="preserve">ТСЖ «Пулковский Оазис» </t>
  </si>
  <si>
    <t>Председатель правления _________________ /____________________/</t>
  </si>
  <si>
    <t>"____" _________________ 202___г.</t>
  </si>
  <si>
    <t>Смета (финансовый план) рассмотрена и утверждена решением общего собрания членов ТСЖ (Протокол №_____ от "____" ______________202____г.)*</t>
  </si>
  <si>
    <t xml:space="preserve">    СМЕТА ДОХОДОВ И РАСХОДОВ (финансовый план) </t>
  </si>
  <si>
    <t>ТСЖ "ЖК Пулковский Оазис"</t>
  </si>
  <si>
    <t>г. Санкт-Петербург, Пулковское шоссе, дом 32, корпус 2, строение 1</t>
  </si>
  <si>
    <t xml:space="preserve">Площадь жилых и нежилых помещений </t>
  </si>
  <si>
    <t>кв.м.</t>
  </si>
  <si>
    <t xml:space="preserve">Площадь жилых помещений </t>
  </si>
  <si>
    <t>Площадь нежилых помещений</t>
  </si>
  <si>
    <t>№ п/п</t>
  </si>
  <si>
    <t>Сведения о планируемых поступлениях</t>
  </si>
  <si>
    <t>в мес. (руб.)</t>
  </si>
  <si>
    <t>за период (руб.)</t>
  </si>
  <si>
    <t>Доходы:</t>
  </si>
  <si>
    <t>1.</t>
  </si>
  <si>
    <t xml:space="preserve">Начисления населению по квартирной плате </t>
  </si>
  <si>
    <t>1.1.</t>
  </si>
  <si>
    <t>Начисления на собственников по жилищным и прочим услугам</t>
  </si>
  <si>
    <t>1.2.</t>
  </si>
  <si>
    <t>Начисления на собственников по коммунальным услугам</t>
  </si>
  <si>
    <t>по факту</t>
  </si>
  <si>
    <t>Сведения о планируемых расходах</t>
  </si>
  <si>
    <t>в год (руб.)</t>
  </si>
  <si>
    <t>Расходы:</t>
  </si>
  <si>
    <t>Коммунальные услуги по договорам с ТСЖ:</t>
  </si>
  <si>
    <t>1.1</t>
  </si>
  <si>
    <t>Отопление</t>
  </si>
  <si>
    <t>расчет**</t>
  </si>
  <si>
    <t>1.2</t>
  </si>
  <si>
    <t>Циркуляция ГВС (тепловые потери в летний период на неизолированных стояках, полотенцесушителях и тепловая энергия на циркуляцию ГВС)</t>
  </si>
  <si>
    <t>1.3</t>
  </si>
  <si>
    <t>Холодное водоснабжение (ХВС)</t>
  </si>
  <si>
    <t>1.4</t>
  </si>
  <si>
    <t>Хол.вода на приготовление горячей воды (ХВС на ГВС)</t>
  </si>
  <si>
    <t>1.5</t>
  </si>
  <si>
    <t>Т/энергия на приготовление гор.воды (Т/э на ГВС)</t>
  </si>
  <si>
    <t>1.6</t>
  </si>
  <si>
    <t xml:space="preserve">Водоотведение </t>
  </si>
  <si>
    <t>2.</t>
  </si>
  <si>
    <t>Жилищные услуги, предоставляемые  по договорам с ТСЖ</t>
  </si>
  <si>
    <t>Вид платежа</t>
  </si>
  <si>
    <t>Периодичность</t>
  </si>
  <si>
    <t>Стоимость, руб/кв.м.</t>
  </si>
  <si>
    <t>жф</t>
  </si>
  <si>
    <t>нжф</t>
  </si>
  <si>
    <t>2.1.</t>
  </si>
  <si>
    <t>Управление многоквартирным домом</t>
  </si>
  <si>
    <t>постоянно</t>
  </si>
  <si>
    <t xml:space="preserve">Управление многоквартирным домом обеспечивается выполнением следующих стандартов:
 а) прием, хранение и передача технической документации на многоквартирный дом и иных связанных с управлением таким домом документов, предусмотренных Правилами содержания общего имущества в многоквартирном доме, утвержденными постановлением Правительства Российской Федерации от 13 августа 2006 г. N 491 "Об утверждении Правил содержания общего имущества в многоквартирном доме и правил изменения размера платы за содержание жилого помещения в многоквартирном доме"; 
б) сбор, обновление и хранение информации о собственниках и нанимателях помещений в многоквартирном доме; 
в) подготовка предложений по вопросам содержания и ремонта общего имущества собственников помещений в многоквартирном доме для их рассмотрения общим собранием членов ТСЖ; 
г) заключение договоров на коммунальные услуги и услуги со специализированными организациями по содержанию общего имущества МКД и текущему ремонту;
 д) осуществление контроля за оказанием услуг и выполнением работ по содержанию и ремонту общего имущества в многоквартирном доме; 
е) взаимодействие с органами государственной власти и органами местного самоуправления по вопросам, связанным с деятельностью по управлению многоквартирным домом; 
ж) организация и осуществление расчетов за услуги и работы по содержанию и ремонту общего имущества в многоквартирном доме, включая услуги и работы по управлению многоквартирным домом, и коммунальные услуги; 
з) начисление обязательных платежей и взносов, формирование платежных документов и направление их собственникам; 
к) ведение претензионной и исковой работы в отношении лиц, не исполнивших обязанность по внесению платы за жилое помещение и коммунальные услуги; 
л) предоставление отчетов об исполнении обязательств по управлению многоквартирным домом, а также скрытие информации о деятельности по управлению многоквартирным домом; размещение данных в информационной системе ГИС ЖКХ; 
м) прием и рассмотрение заявок, предложений и обращений собственников 
</t>
  </si>
  <si>
    <t>2.2.</t>
  </si>
  <si>
    <t>Содержание общего имущества многоквартирного дома</t>
  </si>
  <si>
    <t>2.2.1.</t>
  </si>
  <si>
    <t>Обеспечение надежности и безопасности многоквартирного дома:</t>
  </si>
  <si>
    <t>Обеспечение соблюдения характеристик надежности и безопасности многоквартирного дома; безопасности для жизни и здоровья граждан; доступности пользования жилыми и(или) нежилыми помещениями, помещениями общего пользования; постоянной готовности инженерных коммуникаций и другого оборудования, входящего в состав общего имущества, для предоставления коммунальных услуг гражданам, проживающим в многоквартирном доме; осмотр общего имущества, обеспечение установленных законодательством Российской Федерации температуры и влажности в помещениях общего пользования.</t>
  </si>
  <si>
    <t>2.2.1.1.</t>
  </si>
  <si>
    <t>Подготовка многоквартирного дома к сезонной эксплуатации</t>
  </si>
  <si>
    <t>2.2.1.2.</t>
  </si>
  <si>
    <t>Технические осмотры, мелкий ремонт</t>
  </si>
  <si>
    <t>Осмотр электротехнических устройств</t>
  </si>
  <si>
    <t>4 раза в год</t>
  </si>
  <si>
    <t>Осмотр системы центрального отопления, систем холодного и горячего водоснабжения, канализации в местах общего пользования, вентиляционных каналов и шахт и т.д.</t>
  </si>
  <si>
    <t>2 раза в год</t>
  </si>
  <si>
    <t>2.2.1.3.</t>
  </si>
  <si>
    <t>Аварийное обслуживание (Услуги круглосуточной аварийной службы)</t>
  </si>
  <si>
    <t>устранение аварийных ситуаций на общедомовых инженерных системах, ликвидация засоров систем канализации внутри помещений, повреждений на внутридомовых сетях электроосвещения, аварийное отключение системы отопления при необходимости отдельных стояков, секций для ликвидации последствий аварии</t>
  </si>
  <si>
    <t>2.2.1.4.</t>
  </si>
  <si>
    <t>Дератизация и дезинсекция</t>
  </si>
  <si>
    <t>Ежемесячно</t>
  </si>
  <si>
    <t>2.3.</t>
  </si>
  <si>
    <t>Уборка лестничных клеток</t>
  </si>
  <si>
    <t>Мытье холлов первых этажей</t>
  </si>
  <si>
    <t>Ежедневно (кроме воскресенья и праздничных дней)</t>
  </si>
  <si>
    <t>Мытье пола кабины лифта</t>
  </si>
  <si>
    <t>Мытье лестниц запасного выхода</t>
  </si>
  <si>
    <t>1 раз в месяц</t>
  </si>
  <si>
    <t>Мытье квартирных и лифтовых холлов</t>
  </si>
  <si>
    <t>2 раза в месяц</t>
  </si>
  <si>
    <t>Влажное подметание холлов, лестниц запасного выхода</t>
  </si>
  <si>
    <t>1 раз в неделю</t>
  </si>
  <si>
    <t>Влажная протирка дверей, подоконников</t>
  </si>
  <si>
    <t>Влажная уборка переходных лоджий (в теплый период)</t>
  </si>
  <si>
    <t>Сухая уборка переходных лоджий (в холодный период)</t>
  </si>
  <si>
    <t>Уборка площадки перед входом в парадную</t>
  </si>
  <si>
    <t>Мытье окон</t>
  </si>
  <si>
    <t>1 раз в год</t>
  </si>
  <si>
    <t>2.4.</t>
  </si>
  <si>
    <t>Текущий ремонт общего имущества</t>
  </si>
  <si>
    <t>Предупреждение преждевременного износа и поддержания эксплуатационных показателей и работоспособности, устранения повреждений и неисправностей общего имущества или его отдельных элементов</t>
  </si>
  <si>
    <t>2.3.1.</t>
  </si>
  <si>
    <t xml:space="preserve">Планово-предупредительный ремонт </t>
  </si>
  <si>
    <t>2.3.2.</t>
  </si>
  <si>
    <t>Аварийно-восстановительные работы</t>
  </si>
  <si>
    <t>2.5.</t>
  </si>
  <si>
    <t>Содержание придомовой территории</t>
  </si>
  <si>
    <t>содержание и уход за элементами озеленения, находящимися на земельном участке, входящем в состав общего имущества, а также иными объектами, расположенными на земельном участке, предназначенными для обслуживания, эксплуатации и благоустройства многоквартирного дома</t>
  </si>
  <si>
    <t>Холодный период</t>
  </si>
  <si>
    <t xml:space="preserve">Подметание свежевыпавшего снега толщиной до 2 см </t>
  </si>
  <si>
    <t xml:space="preserve">1 раз в сутки в дни снегопада </t>
  </si>
  <si>
    <t xml:space="preserve">Сдвигание свежевыпавшего снега толщиной слоя свыше 2 см </t>
  </si>
  <si>
    <t xml:space="preserve">Через 3 часа во время снегопада </t>
  </si>
  <si>
    <t xml:space="preserve">Посыпка территории песком или смесью песка с хлоридами </t>
  </si>
  <si>
    <t xml:space="preserve">1 раз в сутки во время гололеда </t>
  </si>
  <si>
    <t xml:space="preserve">Очистка территории от наледи и льда </t>
  </si>
  <si>
    <t xml:space="preserve">1 раз в трое суток во время гололеда </t>
  </si>
  <si>
    <t xml:space="preserve">Подметание территории в дни без снегопада </t>
  </si>
  <si>
    <t xml:space="preserve">1 раз в двое суток в дни без снегопада </t>
  </si>
  <si>
    <t xml:space="preserve">Очистка урн от мусора </t>
  </si>
  <si>
    <t xml:space="preserve">1 раз в сутки </t>
  </si>
  <si>
    <t xml:space="preserve">Промывка урн </t>
  </si>
  <si>
    <t xml:space="preserve">1 раз в месяц </t>
  </si>
  <si>
    <t xml:space="preserve">Протирка указателей улиц и промывка номерных фонарей </t>
  </si>
  <si>
    <t xml:space="preserve">2 раза в холодный период </t>
  </si>
  <si>
    <t xml:space="preserve">Уборка контейнерных площадок </t>
  </si>
  <si>
    <t>Сдвигание свежевыпавшего снега в дни сильных снегопадов и т. д.</t>
  </si>
  <si>
    <t xml:space="preserve">3 раза в сутки </t>
  </si>
  <si>
    <t>Теплый период</t>
  </si>
  <si>
    <t xml:space="preserve">Подметание территории в дни без осадков и в дни с осадками до 2 см </t>
  </si>
  <si>
    <t xml:space="preserve">1 раз в двое суток </t>
  </si>
  <si>
    <t xml:space="preserve">Частичная уборка территории в дни с осадками более 2 см </t>
  </si>
  <si>
    <t xml:space="preserve">2 раза в месяц </t>
  </si>
  <si>
    <t xml:space="preserve">5 раз в теплый период </t>
  </si>
  <si>
    <t xml:space="preserve">Уборка газонов </t>
  </si>
  <si>
    <t xml:space="preserve">Поливка газонов, зеленых насаждений </t>
  </si>
  <si>
    <t xml:space="preserve">Подметание территории в дни с сильными осадками </t>
  </si>
  <si>
    <t>2.6.</t>
  </si>
  <si>
    <t>Механизированная уборка придомовой территории</t>
  </si>
  <si>
    <t>вызов спецтехники для уборки и вывоза снега в зимний период времени, в летний период - ремонт и окраска ограждения придомовой территории</t>
  </si>
  <si>
    <t>2.7.</t>
  </si>
  <si>
    <t>ТО шлагбаума, переговорного устройства</t>
  </si>
  <si>
    <t>2.8.</t>
  </si>
  <si>
    <t>Содержание и ремонт переговорно-замочного устройства</t>
  </si>
  <si>
    <t>2.9.</t>
  </si>
  <si>
    <t>Содержание и ремонт АППЗ</t>
  </si>
  <si>
    <t>Техническое обслуживание и планово-предупредительный ремонт системы противопожарной защиты, системы пожарной сигнализации</t>
  </si>
  <si>
    <t>2.10.</t>
  </si>
  <si>
    <t>Обслуживание противопожарного водопровода</t>
  </si>
  <si>
    <t>2.11.</t>
  </si>
  <si>
    <t>Эксплуатация коллективных (общедомовых) приборов учета (электрическая энергия, холодное водоснабжение, тепловая энергия и горячее водоснабжение)</t>
  </si>
  <si>
    <t>контроль технического состояния работоспособности оборудования, проверка работоспособности и наладка оборудования на месте эксплуатации, планово-профилактические работы</t>
  </si>
  <si>
    <t>2.11.1.</t>
  </si>
  <si>
    <t>Электрической энергии</t>
  </si>
  <si>
    <t>Согласно техническим характеристикам установленного оборудования</t>
  </si>
  <si>
    <t>2.11.2.</t>
  </si>
  <si>
    <t>тепловой энергии и горячего водоснабжения</t>
  </si>
  <si>
    <t>2.11.3.</t>
  </si>
  <si>
    <t>холодного водоснабжения</t>
  </si>
  <si>
    <t>2.12.</t>
  </si>
  <si>
    <t>Обслуживание, освидетельствование и страхование лифтов</t>
  </si>
  <si>
    <t>2.13.</t>
  </si>
  <si>
    <t>Обслуживание ИТП, повысительных насосов ХВС и ГВС</t>
  </si>
  <si>
    <t>Осмотр кранов шаровых, муфтовых, фланцевых</t>
  </si>
  <si>
    <t>Осмотр затворов дисковых поворотных</t>
  </si>
  <si>
    <t>Осмотр клапанов балансировочных</t>
  </si>
  <si>
    <t>Осмотр фильтров</t>
  </si>
  <si>
    <t>Осмотр клапана предохранительного</t>
  </si>
  <si>
    <t>Осмотр клапана обратного</t>
  </si>
  <si>
    <t>Осмотр автоматических воздухоотводчиков</t>
  </si>
  <si>
    <t>Осмотр манометров технических</t>
  </si>
  <si>
    <t>Осмотр термометров</t>
  </si>
  <si>
    <t>Осмотр регулятора температуры</t>
  </si>
  <si>
    <t>Проверка работы насосов    с/о, ГВС</t>
  </si>
  <si>
    <t>Контроль расхода теплоносителя</t>
  </si>
  <si>
    <t>2.14.</t>
  </si>
  <si>
    <t>Охрана</t>
  </si>
  <si>
    <t>круглосуточно</t>
  </si>
  <si>
    <t xml:space="preserve">Охрана объекта осуществляться силами охранного предприятия с предоставлением лицензированного охранника, снабженного спец. средствами и средствами связи, с режимом работы ежедневно круглосуточно, с целью:
-  предотвращения противоправных действий на Объекте;
- контроля Объекта в пределах его территории с целью обнаружения возможных опасных ситуаций, могущих дестабилизировать повседневный режим жизнедеятельности Объекта и функционирование его внутренних систем, вызвать угрозу жизни и здоровью жильцов и персонала и принятие по ним своевременных адекватных действий;
- осуществления контроля общей ситуации на придомовой территории.
</t>
  </si>
  <si>
    <t>2.15.</t>
  </si>
  <si>
    <t>Диспетчерская служба</t>
  </si>
  <si>
    <t>2.16.</t>
  </si>
  <si>
    <t>Обслуживание видеонаблюдения</t>
  </si>
  <si>
    <t>2.17.</t>
  </si>
  <si>
    <t>Обслуживание объединённых диспетчерских систем</t>
  </si>
  <si>
    <t>2 раз в месяц</t>
  </si>
  <si>
    <t>2.18.</t>
  </si>
  <si>
    <t>Вывоз твердых коммунальных отходов</t>
  </si>
  <si>
    <t>по факту потребления</t>
  </si>
  <si>
    <t>2.19.</t>
  </si>
  <si>
    <t>Холодное водоснабжение (ХВС) в целях содерж. общ. им.</t>
  </si>
  <si>
    <t>2.20.</t>
  </si>
  <si>
    <t>Хол.вода на приготовление горячей воды (ХВС на ГВС) в целях содерж. общ. им.</t>
  </si>
  <si>
    <t>2.21.</t>
  </si>
  <si>
    <t>Т/энергия на приготовление ГВС (Т/э на ГВС) в целях содерж. общ. им.</t>
  </si>
  <si>
    <t>2.22.</t>
  </si>
  <si>
    <t>Отведение сточных вод в целях содерж. общ. им.</t>
  </si>
  <si>
    <t>2.23.</t>
  </si>
  <si>
    <t>Электроснабжение в целях содерж. общ. им.</t>
  </si>
  <si>
    <t>2.24.</t>
  </si>
  <si>
    <t>Вознаграждение председателю ТСЖ</t>
  </si>
  <si>
    <t>2.25.</t>
  </si>
  <si>
    <t>Административные расходы ТСЖ (юр.услуги, канцтовары, оргтехника и т.п.)</t>
  </si>
  <si>
    <t>Итого</t>
  </si>
  <si>
    <t>*</t>
  </si>
  <si>
    <t>Смета доходов и расходов действует до принятия новой сметы очередным общим собранием членов ТСЖ</t>
  </si>
  <si>
    <t>**</t>
  </si>
  <si>
    <t>Расчет стоимости коммунальных  услуг, в т.ч. в целях содержания общего имущества,производится в соответствии с "Правилами предоставления коммунальных услуг собственникам и пользователям помещений в многоквартирных домах и жилых домов" (Постановление Правительства №354 от 06.05.2011г.)</t>
  </si>
  <si>
    <t>***</t>
  </si>
  <si>
    <t>Смета составлена исходя из начислений из расчета 100% поступлений квартплаты</t>
  </si>
  <si>
    <t>Стоимость услуг по содержанию общего имущества многоквартирного многоэтажного жилого дома со встроенными помещениями (тарифы)*</t>
  </si>
  <si>
    <t>Санкт-Петербург, Пулковское шоссе, дом 32, корпус 2, строение 1</t>
  </si>
  <si>
    <t>№№ п/п</t>
  </si>
  <si>
    <t>Жильё</t>
  </si>
  <si>
    <t xml:space="preserve">Нежилые помещения </t>
  </si>
  <si>
    <t>Примечание</t>
  </si>
  <si>
    <t>Наименование услуги (работы)</t>
  </si>
  <si>
    <t>Содержание общего имущества МКД</t>
  </si>
  <si>
    <t>Обеспечение соблюдения характеристик надёжности и безопасности МКД (2.1.+2.2+2.3+2.4), в том числе:</t>
  </si>
  <si>
    <t>технические осмотры</t>
  </si>
  <si>
    <t>Локализация аварий</t>
  </si>
  <si>
    <t>Работы по подготовке к отопительному сезону</t>
  </si>
  <si>
    <t>коммерческое предложение</t>
  </si>
  <si>
    <t>Текущий ремонт общего имущества дома, включая обустройство домовладения, общестроительные расходы, резервы на предстоящие работы и аварийные ситуации</t>
  </si>
  <si>
    <t xml:space="preserve">Санитарное содержание придомовой территории (уборка и санитарно-гигиеническая очистка земельного участка и т.д.) </t>
  </si>
  <si>
    <t>Механизированная уборка придомовой территории (вызов спецтехники для уборки и вывоза снега в зимний период времени, в летний период - ремонт и окраска ограждения придомовой территории)</t>
  </si>
  <si>
    <t>расчётный метод</t>
  </si>
  <si>
    <t>ТО  шлагбаума, переговорного устройства</t>
  </si>
  <si>
    <t>содержание и ремонт ПЗУ</t>
  </si>
  <si>
    <t>Обслуживание систем АППЗ</t>
  </si>
  <si>
    <t xml:space="preserve">Обслуживание  противопожарного водопровода </t>
  </si>
  <si>
    <t>эксплуатация коллективных приборов учёта (КУУ тепла, ХВС, электроэнергия)(12.1+12.2+12.3), в том числе:</t>
  </si>
  <si>
    <t>Распоряжение Комитета по тарифам СПб № 250-р от 16.12.2020 года (ред.от 22.03.2021г) п.9</t>
  </si>
  <si>
    <t>11.1.</t>
  </si>
  <si>
    <t>электрической энергии</t>
  </si>
  <si>
    <t>11.2.</t>
  </si>
  <si>
    <t>11.3.</t>
  </si>
  <si>
    <t xml:space="preserve">Обслуживание, освидетельствование и страхование лифтов </t>
  </si>
  <si>
    <t>ИТОГО содержание ОИ МКД:</t>
  </si>
  <si>
    <t>Приложение №1</t>
  </si>
  <si>
    <t>Перечень работ по  Приложению №7 постановления Госстроя РФ от 27 сентября 2003 г. № 170 «Об утверждении Правил и норм технической эксплуатации жилищного фонда»</t>
  </si>
  <si>
    <t xml:space="preserve">Плановый объем и периодичность </t>
  </si>
  <si>
    <t>Фундаменты:</t>
  </si>
  <si>
    <t>По мере необходимости</t>
  </si>
  <si>
    <t>Устранение местных деформаций, усиление, восстановление поврежденных участков фундаментов, вентиляционных продухов, отмостки и входов в подвалы.</t>
  </si>
  <si>
    <t>Стены и фасады:</t>
  </si>
  <si>
    <t>Герметизация стыков, заделка и восстановление архитектурных элементов; смена участков обшивки деревянных стен, ремонт и окраска фасадов.</t>
  </si>
  <si>
    <t>Перекрытия:</t>
  </si>
  <si>
    <t>Частичная смена отдельных элементов; заделка швов и трещин; укрепление и окраска.</t>
  </si>
  <si>
    <t>Крыши:</t>
  </si>
  <si>
    <t>Усиление элементов деревянной стропильной системы, антисептирование и антиперирование; устранение неисправностей стальных, асбестоцементных и других кровель, замена водосточных труб; ремонт гидроизоляции, утепления и вентиляции.</t>
  </si>
  <si>
    <t>Оконные и дверные заполнения:</t>
  </si>
  <si>
    <t>Смена и восстановление отдельных элементов (приборов) и заполнений.</t>
  </si>
  <si>
    <t>Межквартирные перегородки:</t>
  </si>
  <si>
    <t>Усиление, смена, заделка отдельных участков.</t>
  </si>
  <si>
    <t>Лестницы, балконы, крыльца (зонты-козырьки) над входами в подъезды, подвалы, над балконами верхних этажей:</t>
  </si>
  <si>
    <t>Восстановление или замена отдельных участков и элементов.</t>
  </si>
  <si>
    <t>Полы:</t>
  </si>
  <si>
    <t>Замена, восстановление отдельных участков.</t>
  </si>
  <si>
    <t>Внутренняя отделка:</t>
  </si>
  <si>
    <t>Восстановление отделки стен, потолков, полов отдельными участками в подъездах, технических помещений, в других общедомовых вспомогательных помещениях и служебных квартирах.</t>
  </si>
  <si>
    <t>Центральное отопление:</t>
  </si>
  <si>
    <t>Установка, замена и восстановление работоспособности отдельных элементов и частей элементов внутренних систем центрального отопления включая домовые котельные.</t>
  </si>
  <si>
    <t>Водопровод и канализация, горячее водоснабжение:</t>
  </si>
  <si>
    <t>Установка, замена и восстановление работоспособности отдельных элементов и частей элементов внутренних систем водопроводов и канализации, горячего водоснабжения включая насосные установки в жилых зданиях.</t>
  </si>
  <si>
    <t>Электроснабжение и электротехнические устройства:</t>
  </si>
  <si>
    <t>Установка, замена и восстановление работоспособности электроснабжения здания, за исключением внутриквартирных устройств и приборов, кроме электроплит.</t>
  </si>
  <si>
    <t>Вентиляция:</t>
  </si>
  <si>
    <t>Замена и восстановление работоспособности внутридомовой системы вентиляции включая собственно вентиляторы и их электроприводы.</t>
  </si>
  <si>
    <t>Специальные общедомовые технические устройства:</t>
  </si>
  <si>
    <t>Замена и восстановление элементов и частей элементов специальных технических устройств, выполняемые специализированными предприятиями по договору подряда с собственником (уполномоченным им органом) либо с организацией, обслуживающей жилищный фонд, по регламентам, устанавливаемым заводами-изготовителями либо соответствующими отраслевыми министерствами (ведомствами) и согласованными государственными надзорными органами.</t>
  </si>
  <si>
    <t>Внешнее благоустройство:</t>
  </si>
  <si>
    <t>Ремонт и восстановление разрушенных участков тротуаров, проездов, дорожек, отмосток ограждений и оборудования спортивных, хозяйственных площадок и площадок для отдыха, площадок и навесов для контейнеров-мусоросборников.</t>
  </si>
  <si>
    <t>Итого планово-предупредительный ремонт, руб.</t>
  </si>
  <si>
    <t>Аварийно-восстановительные работы (25%), руб.</t>
  </si>
  <si>
    <t>ИТОГО ПО ТЕКУЩЕМУ РЕМОНТУ, руб.:</t>
  </si>
  <si>
    <t xml:space="preserve">Круглосуточная диспетчерская служба ведет контроль работы инженерного  оборудования; в случае аварий или перерывах в работе систем водоснабжения, канализации, тепло-  электроснабжения информирует аварийную службу организации, а также специализированные организации, обслуживающие лифты и другое оборудование. Осуществляет прием заявок на выполнение работ. 
Выполняются функции по отслеживанию контроля доступа в многоквартирный дом, осуществляет круглосуточный визуальный мониторинг (посредством технических средств) придомовой территории и оперативная связь с пассажирами лифтов, а в случае необходимости диспетчерами осуществляется вызов аварийных бригад для эвакуации людей из лифтов. </t>
  </si>
  <si>
    <t>на 2024 финансовый год объекта по адресу:</t>
  </si>
  <si>
    <t>Распоряжение Комитета по тарифам СПб № 220-р от 16.12.2022 года  п.2.1.1+2.1.2+2.1.6+2.2</t>
  </si>
  <si>
    <t xml:space="preserve">Распоряжение Комитета по тарифам СПб № 220-р от 16.12.2022 года  п.2.1.3 </t>
  </si>
  <si>
    <t xml:space="preserve">Распоряжение Комитета по тарифам СПб № 220-р от 16.12.2022 года п.2.1.4 </t>
  </si>
  <si>
    <t xml:space="preserve">Распоряжение Комитета по тарифам СПб № 220-р от 16.12.2022 года  п.2.1.5 </t>
  </si>
  <si>
    <t>Распоряжение Комитета по тарифам СПб № 220-р от 16.12.2022 года  п.1</t>
  </si>
  <si>
    <t>Распоряжение Комитета по тарифам СПб № 220-р от 16.12.2022 года  п.3</t>
  </si>
  <si>
    <t>Распоряжение Комитета по тарифам СПб № 220-р от 16.12.2022 года  п.4</t>
  </si>
  <si>
    <t>Распоряжение Комитета по тарифам СПб № 220-р от 16.12.2022 года  п.6</t>
  </si>
  <si>
    <t>Распоряжение Комитета по тарифам СПб № 220-р от 16.12.2022 года  п.7</t>
  </si>
  <si>
    <t>Распоряжение Комитета по тарифам СПб № 220-р от 16.12.2022 года п.11</t>
  </si>
  <si>
    <t>расчётный метод протокол ОСС 08.10.2021Смета доходов и расходов  протокол №1/2023 от 05.07.2023</t>
  </si>
  <si>
    <r>
      <rPr>
        <sz val="14"/>
        <color theme="1"/>
        <rFont val="Times New Roman"/>
      </rPr>
      <t>План текущего ремонта общего имущества в многоквартирном доме по адресу:</t>
    </r>
    <r>
      <rPr>
        <b/>
        <sz val="14"/>
        <color theme="1"/>
        <rFont val="Times New Roman"/>
      </rPr>
      <t xml:space="preserve">
г. Санкт-Петербург, Пулковское шоссе, дом 32, корпус 2, строение 1 </t>
    </r>
    <r>
      <rPr>
        <sz val="14"/>
        <color theme="1"/>
        <rFont val="Times New Roman"/>
      </rPr>
      <t>на 2024 год</t>
    </r>
  </si>
  <si>
    <t>Непредвиденные работы, неучтенные в планово-предупредительном ремонте и аварийно-восстановительных работах</t>
  </si>
  <si>
    <t>2.26.</t>
  </si>
  <si>
    <t>Озеленение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</si>
</sst>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0"/>
  </numFmts>
  <fonts count="40" x14ac:knownFonts="1">
    <font>
      <sz val="11"/>
      <color theme="1"/>
      <name val="Arial"/>
    </font>
    <font>
      <b/>
      <sz val="12"/>
      <color theme="1"/>
      <name val="Times New Roman"/>
    </font>
    <font>
      <sz val="12"/>
      <color theme="1"/>
      <name val="Times New Roman"/>
    </font>
    <font>
      <sz val="14"/>
      <color theme="1"/>
      <name val="Times New Roman"/>
    </font>
    <font>
      <sz val="14"/>
      <color theme="1"/>
      <name val="Calibri"/>
    </font>
    <font>
      <sz val="11"/>
      <color theme="1"/>
      <name val="Times New Roman"/>
    </font>
    <font>
      <sz val="16"/>
      <color theme="1"/>
      <name val="Times New Roman"/>
    </font>
    <font>
      <b/>
      <sz val="16"/>
      <color theme="1"/>
      <name val="Times New Roman"/>
    </font>
    <font>
      <b/>
      <sz val="14"/>
      <color theme="1"/>
      <name val="Times New Roman"/>
    </font>
    <font>
      <b/>
      <sz val="11"/>
      <color theme="1"/>
      <name val="Times New Roman"/>
    </font>
    <font>
      <i/>
      <sz val="12"/>
      <color theme="1"/>
      <name val="Times New Roman"/>
    </font>
    <font>
      <sz val="11"/>
      <name val="Arial"/>
    </font>
    <font>
      <i/>
      <sz val="11"/>
      <color theme="1"/>
      <name val="Times New Roman"/>
    </font>
    <font>
      <sz val="10"/>
      <color theme="1"/>
      <name val="Times New Roman"/>
    </font>
    <font>
      <sz val="11"/>
      <color theme="1"/>
      <name val="Calibri"/>
    </font>
    <font>
      <b/>
      <i/>
      <sz val="12"/>
      <color theme="1"/>
      <name val="Times New Roman"/>
    </font>
    <font>
      <sz val="12"/>
      <color theme="1"/>
      <name val="Calibri"/>
    </font>
    <font>
      <b/>
      <sz val="11"/>
      <color theme="1"/>
      <name val="Calibri"/>
    </font>
    <font>
      <i/>
      <vertAlign val="superscript"/>
      <sz val="12"/>
      <color theme="1"/>
      <name val="Times New Roman"/>
    </font>
    <font>
      <i/>
      <vertAlign val="superscript"/>
      <sz val="12"/>
      <color theme="1"/>
      <name val="Times New Roman"/>
    </font>
    <font>
      <vertAlign val="superscript"/>
      <sz val="12"/>
      <color theme="1"/>
      <name val="Times New Roman"/>
    </font>
    <font>
      <vertAlign val="superscript"/>
      <sz val="11"/>
      <color theme="1"/>
      <name val="Times New Roman"/>
    </font>
    <font>
      <sz val="14"/>
      <color rgb="FFFF0000"/>
      <name val="Times New Roman"/>
    </font>
    <font>
      <sz val="11"/>
      <color rgb="FFFF0000"/>
      <name val="Times New Roman"/>
    </font>
    <font>
      <sz val="12"/>
      <color rgb="FFFF0000"/>
      <name val="Times New Roman"/>
    </font>
    <font>
      <b/>
      <sz val="14"/>
      <color rgb="FFFF0000"/>
      <name val="Times New Roman"/>
    </font>
    <font>
      <sz val="11"/>
      <color rgb="FFFF0000"/>
      <name val="Calibri"/>
    </font>
    <font>
      <b/>
      <sz val="12"/>
      <color rgb="FFFF0000"/>
      <name val="Times New Roman"/>
    </font>
    <font>
      <b/>
      <sz val="11"/>
      <color rgb="FFFF0000"/>
      <name val="Times New Roman"/>
    </font>
    <font>
      <b/>
      <u/>
      <sz val="12"/>
      <color rgb="FFFF0000"/>
      <name val="Times New Roman"/>
    </font>
    <font>
      <b/>
      <u/>
      <sz val="12"/>
      <color rgb="FFFF0000"/>
      <name val="Times New Roman"/>
    </font>
    <font>
      <b/>
      <u/>
      <sz val="12"/>
      <color rgb="FFFF0000"/>
      <name val="Times New Roman"/>
    </font>
    <font>
      <sz val="10"/>
      <color rgb="FF000000"/>
      <name val="Times New Roman"/>
    </font>
    <font>
      <b/>
      <sz val="11"/>
      <color rgb="FF000000"/>
      <name val="Times New Roman"/>
    </font>
    <font>
      <b/>
      <sz val="10"/>
      <color theme="1"/>
      <name val="Times New Roman"/>
    </font>
    <font>
      <i/>
      <sz val="10"/>
      <color theme="1"/>
      <name val="Times New Roman"/>
    </font>
    <font>
      <b/>
      <sz val="10"/>
      <color rgb="FF000000"/>
      <name val="Times New Roman"/>
    </font>
    <font>
      <b/>
      <i/>
      <sz val="10"/>
      <color theme="1"/>
      <name val="Times New Roman"/>
    </font>
    <font>
      <b/>
      <sz val="14"/>
      <color theme="1"/>
      <name val="Times New Roman"/>
      <family val="1"/>
      <charset val="204"/>
    </font>
    <font>
      <sz val="10"/>
      <color theme="1"/>
      <name val="Times New Roman"/>
      <family val="1"/>
      <charset val="204"/>
    </font>
  </fonts>
  <fills count="10">
    <fill>
      <patternFill patternType="none"/>
    </fill>
    <fill>
      <patternFill patternType="gray125"/>
    </fill>
    <fill>
      <patternFill patternType="solid">
        <fgColor rgb="FFD99594"/>
        <bgColor rgb="FFD99594"/>
      </patternFill>
    </fill>
    <fill>
      <patternFill patternType="solid">
        <fgColor rgb="FFCCC0D9"/>
        <bgColor rgb="FFCCC0D9"/>
      </patternFill>
    </fill>
    <fill>
      <patternFill patternType="solid">
        <fgColor rgb="FFF2DBDB"/>
        <bgColor rgb="FFF2DBDB"/>
      </patternFill>
    </fill>
    <fill>
      <patternFill patternType="solid">
        <fgColor rgb="FFFFFFCC"/>
        <bgColor rgb="FFFFFFCC"/>
      </patternFill>
    </fill>
    <fill>
      <patternFill patternType="solid">
        <fgColor rgb="FFFFFFFF"/>
        <bgColor rgb="FFFFFFFF"/>
      </patternFill>
    </fill>
    <fill>
      <patternFill patternType="solid">
        <fgColor rgb="FFEAF1DD"/>
        <bgColor rgb="FFEAF1DD"/>
      </patternFill>
    </fill>
    <fill>
      <patternFill patternType="solid">
        <fgColor theme="0"/>
        <bgColor theme="0"/>
      </patternFill>
    </fill>
    <fill>
      <patternFill patternType="solid">
        <fgColor rgb="FFD6E3BC"/>
        <bgColor rgb="FFD6E3BC"/>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style="hair">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hair">
        <color rgb="FF000000"/>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s>
  <cellStyleXfs count="1">
    <xf numFmtId="0" fontId="0" fillId="0" borderId="0"/>
  </cellStyleXfs>
  <cellXfs count="246">
    <xf numFmtId="0" fontId="0" fillId="0" borderId="0" xfId="0"/>
    <xf numFmtId="0" fontId="1" fillId="0" borderId="0" xfId="0" applyFont="1"/>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4" fillId="0" borderId="0" xfId="0" applyFont="1"/>
    <xf numFmtId="0" fontId="5" fillId="0" borderId="0" xfId="0" applyFont="1"/>
    <xf numFmtId="0" fontId="6" fillId="0" borderId="0" xfId="0" applyFont="1"/>
    <xf numFmtId="0" fontId="7" fillId="0" borderId="0" xfId="0" applyFont="1" applyAlignment="1">
      <alignment horizontal="center"/>
    </xf>
    <xf numFmtId="0" fontId="8" fillId="0" borderId="0" xfId="0" applyFont="1"/>
    <xf numFmtId="0" fontId="3" fillId="0" borderId="0" xfId="0" applyFont="1"/>
    <xf numFmtId="4" fontId="1" fillId="0" borderId="0" xfId="0" applyNumberFormat="1" applyFont="1" applyAlignment="1">
      <alignment vertical="center"/>
    </xf>
    <xf numFmtId="0" fontId="1" fillId="0" borderId="0" xfId="0" applyFont="1" applyAlignment="1">
      <alignment vertical="center"/>
    </xf>
    <xf numFmtId="4" fontId="10" fillId="0" borderId="0" xfId="0" applyNumberFormat="1" applyFont="1" applyAlignment="1">
      <alignment vertical="center"/>
    </xf>
    <xf numFmtId="0" fontId="10" fillId="0" borderId="0" xfId="0" applyFont="1" applyAlignment="1">
      <alignment vertical="center"/>
    </xf>
    <xf numFmtId="4" fontId="10" fillId="0" borderId="0" xfId="0" applyNumberFormat="1" applyFont="1"/>
    <xf numFmtId="0" fontId="3"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3" fillId="0" borderId="0" xfId="0" applyFont="1" applyAlignment="1">
      <alignment vertical="center"/>
    </xf>
    <xf numFmtId="4" fontId="8" fillId="0" borderId="1" xfId="0" applyNumberFormat="1" applyFont="1" applyBorder="1" applyAlignment="1">
      <alignment horizontal="right" vertical="center"/>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4" fontId="2" fillId="0" borderId="1" xfId="0" applyNumberFormat="1" applyFont="1" applyBorder="1" applyAlignment="1">
      <alignment horizontal="center" vertical="center" wrapText="1"/>
    </xf>
    <xf numFmtId="0" fontId="2" fillId="0" borderId="0" xfId="0" applyFont="1" applyAlignment="1">
      <alignment vertical="center"/>
    </xf>
    <xf numFmtId="0" fontId="3" fillId="0" borderId="1" xfId="0" applyFont="1" applyBorder="1" applyAlignment="1">
      <alignment horizontal="center" vertical="center"/>
    </xf>
    <xf numFmtId="4" fontId="8" fillId="0" borderId="1" xfId="0" applyNumberFormat="1" applyFont="1" applyBorder="1" applyAlignment="1">
      <alignment vertical="center"/>
    </xf>
    <xf numFmtId="4" fontId="8" fillId="0" borderId="1" xfId="0" applyNumberFormat="1" applyFont="1" applyBorder="1" applyAlignment="1">
      <alignment vertical="center" wrapText="1"/>
    </xf>
    <xf numFmtId="49" fontId="2" fillId="0" borderId="1" xfId="0" applyNumberFormat="1" applyFont="1" applyBorder="1" applyAlignment="1">
      <alignment horizontal="center" vertical="center"/>
    </xf>
    <xf numFmtId="4" fontId="2" fillId="0" borderId="1" xfId="0" applyNumberFormat="1" applyFont="1" applyBorder="1" applyAlignment="1">
      <alignment vertical="center"/>
    </xf>
    <xf numFmtId="49" fontId="8"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vertical="center" wrapText="1"/>
    </xf>
    <xf numFmtId="0" fontId="2" fillId="0" borderId="1" xfId="0" applyFont="1" applyBorder="1" applyAlignment="1">
      <alignment horizontal="left" vertical="center" wrapText="1"/>
    </xf>
    <xf numFmtId="2" fontId="8"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Border="1" applyAlignment="1">
      <alignment horizontal="center" vertical="center" wrapText="1"/>
    </xf>
    <xf numFmtId="0" fontId="12"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2" fontId="10" fillId="0" borderId="1" xfId="0" applyNumberFormat="1" applyFont="1" applyBorder="1" applyAlignment="1">
      <alignment vertical="center" wrapText="1"/>
    </xf>
    <xf numFmtId="2" fontId="2" fillId="0" borderId="0" xfId="0" applyNumberFormat="1" applyFont="1"/>
    <xf numFmtId="0" fontId="8" fillId="0" borderId="1" xfId="0" applyFont="1" applyBorder="1" applyAlignment="1">
      <alignment horizontal="left" vertical="center" wrapText="1"/>
    </xf>
    <xf numFmtId="164" fontId="8" fillId="0" borderId="1" xfId="0" applyNumberFormat="1" applyFont="1" applyBorder="1" applyAlignment="1">
      <alignment horizontal="center" vertical="center"/>
    </xf>
    <xf numFmtId="0" fontId="3" fillId="0" borderId="5" xfId="0" applyFont="1" applyBorder="1" applyAlignment="1">
      <alignment vertical="center"/>
    </xf>
    <xf numFmtId="0" fontId="10" fillId="0" borderId="1" xfId="0" applyFont="1" applyBorder="1" applyAlignment="1">
      <alignment horizontal="left" vertical="center"/>
    </xf>
    <xf numFmtId="2" fontId="2" fillId="0" borderId="1" xfId="0" applyNumberFormat="1" applyFont="1" applyBorder="1" applyAlignment="1">
      <alignment vertical="center" wrapText="1"/>
    </xf>
    <xf numFmtId="0" fontId="13" fillId="0" borderId="1" xfId="0" applyFont="1" applyBorder="1" applyAlignment="1">
      <alignment horizontal="center" vertical="center" wrapText="1"/>
    </xf>
    <xf numFmtId="0" fontId="3" fillId="0" borderId="7" xfId="0" applyFont="1" applyBorder="1" applyAlignment="1">
      <alignment vertical="center"/>
    </xf>
    <xf numFmtId="0" fontId="3" fillId="0" borderId="6" xfId="0" applyFont="1" applyBorder="1" applyAlignment="1">
      <alignment vertical="center"/>
    </xf>
    <xf numFmtId="4"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8" fillId="0" borderId="1" xfId="0" applyFont="1" applyBorder="1" applyAlignment="1">
      <alignment vertical="center"/>
    </xf>
    <xf numFmtId="2" fontId="8" fillId="0" borderId="1" xfId="0" applyNumberFormat="1" applyFont="1" applyBorder="1" applyAlignment="1">
      <alignment horizontal="center" vertical="center"/>
    </xf>
    <xf numFmtId="0" fontId="16" fillId="0" borderId="1" xfId="0" applyFont="1" applyBorder="1" applyAlignment="1">
      <alignment vertical="center"/>
    </xf>
    <xf numFmtId="0" fontId="2" fillId="0" borderId="1" xfId="0" applyFont="1" applyBorder="1" applyAlignment="1">
      <alignment vertical="center"/>
    </xf>
    <xf numFmtId="14" fontId="17" fillId="0" borderId="1" xfId="0" applyNumberFormat="1" applyFont="1" applyBorder="1" applyAlignment="1">
      <alignment horizontal="center" vertical="center"/>
    </xf>
    <xf numFmtId="0" fontId="15" fillId="0" borderId="1" xfId="0" applyFont="1" applyBorder="1" applyAlignment="1">
      <alignment vertical="center" wrapText="1"/>
    </xf>
    <xf numFmtId="0" fontId="8" fillId="0" borderId="5" xfId="0" applyFont="1" applyBorder="1" applyAlignment="1">
      <alignment horizontal="center" vertical="center"/>
    </xf>
    <xf numFmtId="0" fontId="8" fillId="0" borderId="5" xfId="0" applyFont="1" applyBorder="1" applyAlignment="1">
      <alignment vertical="center" wrapText="1"/>
    </xf>
    <xf numFmtId="0" fontId="2" fillId="0" borderId="5" xfId="0" applyFont="1" applyBorder="1" applyAlignment="1">
      <alignment horizontal="left" vertical="center" wrapText="1"/>
    </xf>
    <xf numFmtId="0" fontId="8" fillId="0" borderId="6" xfId="0" applyFont="1" applyBorder="1" applyAlignment="1">
      <alignment horizontal="center" vertical="center"/>
    </xf>
    <xf numFmtId="0" fontId="8" fillId="0" borderId="6" xfId="0" applyFont="1" applyBorder="1" applyAlignment="1">
      <alignment vertical="center" wrapText="1"/>
    </xf>
    <xf numFmtId="0" fontId="2" fillId="0" borderId="6" xfId="0" applyFont="1" applyBorder="1" applyAlignment="1">
      <alignment horizontal="left" vertical="center" wrapText="1"/>
    </xf>
    <xf numFmtId="4" fontId="8" fillId="0" borderId="1" xfId="0" applyNumberFormat="1" applyFont="1" applyBorder="1" applyAlignment="1">
      <alignment horizontal="center" vertical="center"/>
    </xf>
    <xf numFmtId="0" fontId="9" fillId="0" borderId="0" xfId="0" applyFont="1"/>
    <xf numFmtId="0" fontId="8" fillId="0" borderId="1" xfId="0" applyFont="1" applyBorder="1" applyAlignment="1">
      <alignment horizontal="left" wrapText="1"/>
    </xf>
    <xf numFmtId="0" fontId="2" fillId="0" borderId="1" xfId="0" applyFont="1" applyBorder="1" applyAlignment="1">
      <alignment horizontal="left"/>
    </xf>
    <xf numFmtId="0" fontId="8" fillId="0" borderId="0" xfId="0" applyFont="1" applyAlignment="1">
      <alignment vertical="center"/>
    </xf>
    <xf numFmtId="49" fontId="8" fillId="0" borderId="0" xfId="0" applyNumberFormat="1" applyFont="1" applyAlignment="1">
      <alignment horizontal="center" vertical="center"/>
    </xf>
    <xf numFmtId="0" fontId="8" fillId="0" borderId="8" xfId="0" applyFont="1" applyBorder="1" applyAlignment="1">
      <alignment vertical="center" wrapText="1"/>
    </xf>
    <xf numFmtId="4" fontId="8" fillId="0" borderId="8" xfId="0" applyNumberFormat="1" applyFont="1" applyBorder="1" applyAlignment="1">
      <alignment vertical="center"/>
    </xf>
    <xf numFmtId="4" fontId="8" fillId="0" borderId="8" xfId="0" applyNumberFormat="1" applyFont="1" applyBorder="1" applyAlignment="1">
      <alignment vertical="center" wrapText="1"/>
    </xf>
    <xf numFmtId="0" fontId="18" fillId="0" borderId="0" xfId="0" applyFont="1" applyAlignment="1">
      <alignment horizontal="right"/>
    </xf>
    <xf numFmtId="0" fontId="16" fillId="0" borderId="0" xfId="0" applyFont="1" applyAlignment="1">
      <alignment vertical="center"/>
    </xf>
    <xf numFmtId="0" fontId="19" fillId="0" borderId="0" xfId="0" applyFont="1" applyAlignment="1">
      <alignment horizontal="right" vertical="center"/>
    </xf>
    <xf numFmtId="0" fontId="10" fillId="0" borderId="0" xfId="0" applyFont="1"/>
    <xf numFmtId="0" fontId="20" fillId="0" borderId="0" xfId="0" applyFont="1" applyAlignment="1">
      <alignment horizontal="right"/>
    </xf>
    <xf numFmtId="0" fontId="10" fillId="0" borderId="0" xfId="0" applyFont="1" applyAlignment="1">
      <alignment horizontal="left" vertical="center"/>
    </xf>
    <xf numFmtId="4" fontId="1" fillId="0" borderId="0" xfId="0" applyNumberFormat="1" applyFont="1" applyAlignment="1">
      <alignment horizontal="left" vertical="center"/>
    </xf>
    <xf numFmtId="4" fontId="1" fillId="0" borderId="0" xfId="0" applyNumberFormat="1" applyFont="1" applyAlignment="1">
      <alignment horizontal="left" vertical="center" wrapText="1"/>
    </xf>
    <xf numFmtId="0" fontId="2" fillId="0" borderId="0" xfId="0" applyFont="1" applyAlignment="1">
      <alignment horizontal="left" vertical="center"/>
    </xf>
    <xf numFmtId="0" fontId="21" fillId="0" borderId="0" xfId="0" applyFont="1" applyAlignment="1">
      <alignment horizontal="right"/>
    </xf>
    <xf numFmtId="0" fontId="12" fillId="0" borderId="0" xfId="0" applyFont="1" applyAlignment="1">
      <alignment horizontal="left" vertical="center" wrapText="1"/>
    </xf>
    <xf numFmtId="4" fontId="9" fillId="0" borderId="0" xfId="0" applyNumberFormat="1" applyFont="1" applyAlignment="1">
      <alignment horizontal="left" vertical="center"/>
    </xf>
    <xf numFmtId="4" fontId="9" fillId="0" borderId="0" xfId="0" applyNumberFormat="1" applyFont="1" applyAlignment="1">
      <alignment horizontal="left" vertical="center" wrapText="1"/>
    </xf>
    <xf numFmtId="0" fontId="5" fillId="0" borderId="0" xfId="0" applyFont="1" applyAlignment="1">
      <alignment horizontal="left" vertical="center"/>
    </xf>
    <xf numFmtId="49" fontId="2" fillId="0" borderId="0" xfId="0" applyNumberFormat="1" applyFont="1" applyAlignment="1">
      <alignment horizontal="center"/>
    </xf>
    <xf numFmtId="0" fontId="5" fillId="0" borderId="0" xfId="0" applyFont="1" applyAlignment="1">
      <alignment wrapText="1"/>
    </xf>
    <xf numFmtId="4" fontId="1" fillId="0" borderId="0" xfId="0" applyNumberFormat="1" applyFont="1"/>
    <xf numFmtId="4" fontId="8" fillId="0" borderId="0" xfId="0" applyNumberFormat="1" applyFont="1" applyAlignment="1">
      <alignment horizontal="center" vertical="center" wrapText="1"/>
    </xf>
    <xf numFmtId="0" fontId="22" fillId="0" borderId="0" xfId="0" applyFont="1" applyAlignment="1">
      <alignment horizontal="center" vertical="center"/>
    </xf>
    <xf numFmtId="0" fontId="23" fillId="0" borderId="0" xfId="0" applyFont="1"/>
    <xf numFmtId="0" fontId="24" fillId="0" borderId="0" xfId="0" applyFont="1" applyAlignment="1">
      <alignment horizontal="left"/>
    </xf>
    <xf numFmtId="4" fontId="23" fillId="0" borderId="0" xfId="0" applyNumberFormat="1" applyFont="1"/>
    <xf numFmtId="0" fontId="26" fillId="0" borderId="0" xfId="0" applyFont="1"/>
    <xf numFmtId="0" fontId="27" fillId="0" borderId="0" xfId="0" applyFont="1" applyAlignment="1">
      <alignment horizontal="center" vertical="center"/>
    </xf>
    <xf numFmtId="0" fontId="28" fillId="0" borderId="0" xfId="0" applyFont="1" applyAlignment="1">
      <alignment horizontal="center" vertical="center" wrapText="1"/>
    </xf>
    <xf numFmtId="0" fontId="28" fillId="2" borderId="9"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wrapText="1"/>
    </xf>
    <xf numFmtId="4" fontId="23" fillId="0" borderId="0" xfId="0" applyNumberFormat="1" applyFont="1" applyAlignment="1">
      <alignment horizontal="center" vertical="center"/>
    </xf>
    <xf numFmtId="1" fontId="23" fillId="0" borderId="0" xfId="0" applyNumberFormat="1" applyFont="1" applyAlignment="1">
      <alignment horizontal="center" vertical="center"/>
    </xf>
    <xf numFmtId="4" fontId="23" fillId="2" borderId="9" xfId="0" applyNumberFormat="1" applyFont="1" applyFill="1" applyBorder="1" applyAlignment="1">
      <alignment horizontal="center" vertical="center"/>
    </xf>
    <xf numFmtId="165" fontId="23" fillId="0" borderId="0" xfId="0" applyNumberFormat="1" applyFont="1" applyAlignment="1">
      <alignment horizontal="center" vertical="center"/>
    </xf>
    <xf numFmtId="4" fontId="27" fillId="2" borderId="9" xfId="0" applyNumberFormat="1" applyFont="1" applyFill="1" applyBorder="1" applyAlignment="1">
      <alignment horizontal="center" vertical="center"/>
    </xf>
    <xf numFmtId="2" fontId="23" fillId="0" borderId="0" xfId="0" applyNumberFormat="1" applyFont="1" applyAlignment="1">
      <alignment horizontal="center" vertical="center"/>
    </xf>
    <xf numFmtId="3" fontId="23" fillId="0" borderId="0" xfId="0" applyNumberFormat="1" applyFont="1" applyAlignment="1">
      <alignment horizontal="center" vertical="center"/>
    </xf>
    <xf numFmtId="4" fontId="25" fillId="2" borderId="9" xfId="0" applyNumberFormat="1" applyFont="1" applyFill="1" applyBorder="1" applyAlignment="1">
      <alignment horizontal="center" vertical="center"/>
    </xf>
    <xf numFmtId="0" fontId="13" fillId="0" borderId="15" xfId="0" applyFont="1" applyBorder="1" applyAlignment="1">
      <alignment vertical="center" wrapText="1"/>
    </xf>
    <xf numFmtId="0" fontId="34" fillId="0" borderId="16" xfId="0" applyFont="1" applyBorder="1" applyAlignment="1">
      <alignment horizontal="center" vertical="center" wrapText="1"/>
    </xf>
    <xf numFmtId="0" fontId="35" fillId="0" borderId="14" xfId="0" applyFont="1" applyBorder="1" applyAlignment="1">
      <alignment horizontal="center" vertical="center" wrapText="1"/>
    </xf>
    <xf numFmtId="0" fontId="13" fillId="0" borderId="0" xfId="0" applyFont="1" applyAlignment="1">
      <alignment horizontal="center" vertical="center" wrapText="1"/>
    </xf>
    <xf numFmtId="0" fontId="13" fillId="5" borderId="18"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13" xfId="0" applyFont="1" applyBorder="1" applyAlignment="1">
      <alignment vertical="center" wrapText="1"/>
    </xf>
    <xf numFmtId="0" fontId="34" fillId="0" borderId="17" xfId="0" applyFont="1" applyBorder="1" applyAlignment="1">
      <alignment horizontal="center" vertical="center" wrapText="1"/>
    </xf>
    <xf numFmtId="0" fontId="34" fillId="0" borderId="22" xfId="0" applyFont="1" applyBorder="1" applyAlignment="1">
      <alignment horizontal="center" vertical="center" wrapText="1"/>
    </xf>
    <xf numFmtId="0" fontId="35"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0" xfId="0" applyFont="1" applyAlignment="1">
      <alignment vertical="center" wrapText="1"/>
    </xf>
    <xf numFmtId="0" fontId="35" fillId="0" borderId="24" xfId="0" applyFont="1" applyBorder="1" applyAlignment="1">
      <alignment horizontal="center" vertical="center" wrapText="1"/>
    </xf>
    <xf numFmtId="0" fontId="35" fillId="0" borderId="25" xfId="0" applyFont="1" applyBorder="1" applyAlignment="1">
      <alignment vertical="center" wrapText="1"/>
    </xf>
    <xf numFmtId="0" fontId="35" fillId="0" borderId="26"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9" xfId="0" applyFont="1" applyBorder="1" applyAlignment="1">
      <alignment horizontal="center" vertical="center" wrapText="1"/>
    </xf>
    <xf numFmtId="0" fontId="13" fillId="0" borderId="0" xfId="0" applyFont="1" applyAlignment="1">
      <alignment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13" fillId="0" borderId="25" xfId="0" applyFont="1" applyBorder="1" applyAlignment="1">
      <alignment vertical="center" wrapText="1"/>
    </xf>
    <xf numFmtId="0" fontId="34" fillId="0" borderId="1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9" xfId="0" applyFont="1" applyBorder="1" applyAlignment="1">
      <alignment horizontal="center" vertical="center" wrapText="1"/>
    </xf>
    <xf numFmtId="16" fontId="35" fillId="0" borderId="17" xfId="0" applyNumberFormat="1" applyFont="1" applyBorder="1" applyAlignment="1">
      <alignment horizontal="center" vertical="center" wrapText="1"/>
    </xf>
    <xf numFmtId="0" fontId="35" fillId="0" borderId="13" xfId="0" applyFont="1" applyBorder="1" applyAlignment="1">
      <alignment vertical="center" wrapText="1"/>
    </xf>
    <xf numFmtId="0" fontId="35" fillId="0" borderId="17" xfId="0" applyFont="1" applyBorder="1" applyAlignment="1">
      <alignment horizontal="center" vertical="center" wrapText="1"/>
    </xf>
    <xf numFmtId="16" fontId="35" fillId="0" borderId="23" xfId="0" applyNumberFormat="1" applyFont="1" applyBorder="1" applyAlignment="1">
      <alignment horizontal="center" vertical="center" wrapText="1"/>
    </xf>
    <xf numFmtId="16" fontId="35" fillId="0" borderId="14" xfId="0" applyNumberFormat="1" applyFont="1" applyBorder="1" applyAlignment="1">
      <alignment horizontal="center" vertical="center" wrapText="1"/>
    </xf>
    <xf numFmtId="0" fontId="32" fillId="6" borderId="20" xfId="0" applyFont="1" applyFill="1" applyBorder="1" applyAlignment="1">
      <alignment horizontal="center" vertical="center" wrapText="1"/>
    </xf>
    <xf numFmtId="0" fontId="35" fillId="0" borderId="19" xfId="0" applyFont="1" applyBorder="1" applyAlignment="1">
      <alignment horizontal="center" vertical="center" wrapText="1"/>
    </xf>
    <xf numFmtId="2" fontId="36" fillId="5" borderId="27" xfId="0" applyNumberFormat="1" applyFont="1" applyFill="1" applyBorder="1" applyAlignment="1">
      <alignment horizontal="center" vertical="center" wrapText="1"/>
    </xf>
    <xf numFmtId="0" fontId="35" fillId="5" borderId="27" xfId="0" applyFont="1" applyFill="1" applyBorder="1" applyAlignment="1">
      <alignment horizontal="center" vertical="center" wrapText="1"/>
    </xf>
    <xf numFmtId="2" fontId="14" fillId="0" borderId="0" xfId="0" applyNumberFormat="1" applyFont="1"/>
    <xf numFmtId="0" fontId="2" fillId="0" borderId="0" xfId="0" applyFont="1" applyAlignment="1">
      <alignment horizontal="right" vertical="top" wrapText="1"/>
    </xf>
    <xf numFmtId="0" fontId="8" fillId="0" borderId="0" xfId="0" applyFont="1" applyAlignment="1">
      <alignment horizontal="center" vertical="center" wrapText="1"/>
    </xf>
    <xf numFmtId="0" fontId="8"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 fillId="7" borderId="28"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vertical="center" wrapText="1"/>
    </xf>
    <xf numFmtId="0" fontId="5" fillId="0" borderId="30" xfId="0" applyFont="1" applyBorder="1" applyAlignment="1">
      <alignment horizontal="center" vertical="center" wrapText="1"/>
    </xf>
    <xf numFmtId="0" fontId="9" fillId="0" borderId="0" xfId="0" applyFont="1" applyAlignment="1">
      <alignment vertical="center" wrapText="1"/>
    </xf>
    <xf numFmtId="0" fontId="13" fillId="0" borderId="32" xfId="0" applyFont="1" applyBorder="1" applyAlignment="1">
      <alignment horizontal="center" vertical="center" wrapText="1"/>
    </xf>
    <xf numFmtId="0" fontId="13" fillId="0" borderId="33" xfId="0" applyFont="1" applyBorder="1" applyAlignment="1">
      <alignment vertical="center" wrapText="1"/>
    </xf>
    <xf numFmtId="0" fontId="13" fillId="0" borderId="32" xfId="0" applyFont="1" applyBorder="1" applyAlignment="1">
      <alignment vertical="center" wrapText="1"/>
    </xf>
    <xf numFmtId="0" fontId="13" fillId="7" borderId="28" xfId="0" applyFont="1" applyFill="1" applyBorder="1" applyAlignment="1">
      <alignment horizontal="center" vertical="center" wrapText="1"/>
    </xf>
    <xf numFmtId="0" fontId="1" fillId="7" borderId="34" xfId="0" applyFont="1" applyFill="1" applyBorder="1" applyAlignment="1">
      <alignment horizontal="left" vertical="center" wrapText="1"/>
    </xf>
    <xf numFmtId="4" fontId="1" fillId="7" borderId="1" xfId="0" applyNumberFormat="1" applyFont="1" applyFill="1" applyBorder="1" applyAlignment="1">
      <alignment horizontal="center" vertical="center" wrapText="1"/>
    </xf>
    <xf numFmtId="4" fontId="1" fillId="0" borderId="0" xfId="0" applyNumberFormat="1" applyFont="1" applyAlignment="1">
      <alignment horizontal="center" vertical="center" wrapText="1"/>
    </xf>
    <xf numFmtId="0" fontId="2" fillId="8" borderId="9" xfId="0" applyFont="1" applyFill="1" applyBorder="1" applyAlignment="1">
      <alignment vertical="center" wrapText="1"/>
    </xf>
    <xf numFmtId="0" fontId="13" fillId="5" borderId="35" xfId="0" applyFont="1" applyFill="1" applyBorder="1" applyAlignment="1">
      <alignment horizontal="center" vertical="center" wrapText="1"/>
    </xf>
    <xf numFmtId="0" fontId="1" fillId="5" borderId="34" xfId="0" applyFont="1" applyFill="1" applyBorder="1" applyAlignment="1">
      <alignment horizontal="left" vertical="center" wrapText="1"/>
    </xf>
    <xf numFmtId="4" fontId="1" fillId="5" borderId="1" xfId="0" applyNumberFormat="1" applyFont="1" applyFill="1" applyBorder="1" applyAlignment="1">
      <alignment horizontal="center" vertical="center" wrapText="1"/>
    </xf>
    <xf numFmtId="0" fontId="13" fillId="9" borderId="32" xfId="0" applyFont="1" applyFill="1" applyBorder="1" applyAlignment="1">
      <alignment horizontal="center" vertical="center" wrapText="1"/>
    </xf>
    <xf numFmtId="0" fontId="1" fillId="9" borderId="34" xfId="0" applyFont="1" applyFill="1" applyBorder="1" applyAlignment="1">
      <alignment horizontal="left" vertical="center" wrapText="1"/>
    </xf>
    <xf numFmtId="4" fontId="1" fillId="9" borderId="1" xfId="0" applyNumberFormat="1" applyFont="1" applyFill="1" applyBorder="1" applyAlignment="1">
      <alignment horizontal="center" vertical="center" wrapText="1"/>
    </xf>
    <xf numFmtId="0" fontId="25" fillId="0" borderId="0" xfId="0" applyFont="1" applyAlignment="1">
      <alignment horizontal="center"/>
    </xf>
    <xf numFmtId="0" fontId="0" fillId="0" borderId="0" xfId="0"/>
    <xf numFmtId="0" fontId="27" fillId="0" borderId="0" xfId="0" applyFont="1" applyAlignment="1">
      <alignment horizontal="center" vertical="center"/>
    </xf>
    <xf numFmtId="0" fontId="27" fillId="0" borderId="0" xfId="0" applyFont="1" applyAlignment="1">
      <alignment horizontal="center"/>
    </xf>
    <xf numFmtId="0" fontId="27" fillId="3" borderId="10" xfId="0" applyFont="1" applyFill="1" applyBorder="1" applyAlignment="1">
      <alignment horizontal="center"/>
    </xf>
    <xf numFmtId="0" fontId="11" fillId="0" borderId="11" xfId="0" applyFont="1" applyBorder="1"/>
    <xf numFmtId="0" fontId="11" fillId="0" borderId="12" xfId="0" applyFont="1" applyBorder="1"/>
    <xf numFmtId="0" fontId="29" fillId="0" borderId="0" xfId="0" applyFont="1" applyAlignment="1">
      <alignment horizontal="right"/>
    </xf>
    <xf numFmtId="0" fontId="30" fillId="4" borderId="10" xfId="0" applyFont="1" applyFill="1" applyBorder="1" applyAlignment="1">
      <alignment horizontal="right"/>
    </xf>
    <xf numFmtId="0" fontId="2" fillId="0" borderId="0" xfId="0" applyFont="1" applyAlignment="1">
      <alignment horizontal="center" wrapText="1"/>
    </xf>
    <xf numFmtId="0" fontId="7" fillId="0" borderId="0" xfId="0" applyFont="1" applyAlignment="1">
      <alignment horizontal="center"/>
    </xf>
    <xf numFmtId="0" fontId="9" fillId="0" borderId="0" xfId="0" applyFont="1" applyAlignment="1">
      <alignment horizontal="right" vertical="center"/>
    </xf>
    <xf numFmtId="0" fontId="10" fillId="0" borderId="0" xfId="0" applyFont="1" applyAlignment="1">
      <alignment horizontal="right" vertical="center"/>
    </xf>
    <xf numFmtId="0" fontId="8" fillId="0" borderId="2" xfId="0" applyFont="1" applyBorder="1" applyAlignment="1">
      <alignment horizontal="center" vertical="center" wrapText="1"/>
    </xf>
    <xf numFmtId="0" fontId="11" fillId="0" borderId="3" xfId="0" applyFont="1" applyBorder="1"/>
    <xf numFmtId="0" fontId="11" fillId="0" borderId="4" xfId="0" applyFont="1" applyBorder="1"/>
    <xf numFmtId="0" fontId="8" fillId="0" borderId="2"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vertical="center" wrapText="1"/>
    </xf>
    <xf numFmtId="0" fontId="2" fillId="0" borderId="2" xfId="0" applyFont="1" applyBorder="1" applyAlignment="1">
      <alignment vertical="center" wrapText="1"/>
    </xf>
    <xf numFmtId="0" fontId="5" fillId="0" borderId="2" xfId="0" applyFont="1" applyBorder="1" applyAlignment="1">
      <alignment horizontal="center" vertical="center" wrapText="1"/>
    </xf>
    <xf numFmtId="0" fontId="10" fillId="0" borderId="2" xfId="0" applyFont="1" applyBorder="1" applyAlignment="1">
      <alignment vertical="top" wrapText="1"/>
    </xf>
    <xf numFmtId="0" fontId="12" fillId="0" borderId="2" xfId="0" applyFont="1" applyBorder="1" applyAlignment="1">
      <alignment horizontal="left" vertical="center" wrapText="1"/>
    </xf>
    <xf numFmtId="0" fontId="2" fillId="0" borderId="5" xfId="0" applyFont="1" applyBorder="1" applyAlignment="1">
      <alignment horizontal="center" vertical="center"/>
    </xf>
    <xf numFmtId="0" fontId="11" fillId="0" borderId="6" xfId="0" applyFont="1" applyBorder="1"/>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2" fillId="0" borderId="5" xfId="0" applyFont="1" applyBorder="1" applyAlignment="1">
      <alignment horizontal="left" vertical="center" wrapText="1"/>
    </xf>
    <xf numFmtId="0" fontId="11" fillId="0" borderId="7" xfId="0" applyFont="1" applyBorder="1"/>
    <xf numFmtId="0" fontId="2" fillId="0" borderId="5" xfId="0" applyFont="1" applyBorder="1" applyAlignment="1">
      <alignment horizontal="left" vertical="center" wrapText="1"/>
    </xf>
    <xf numFmtId="0" fontId="12" fillId="0" borderId="2" xfId="0" applyFont="1" applyBorder="1" applyAlignment="1">
      <alignment vertical="center" wrapText="1"/>
    </xf>
    <xf numFmtId="0" fontId="11" fillId="0" borderId="3" xfId="0" applyFont="1" applyBorder="1" applyAlignment="1">
      <alignment horizontal="left"/>
    </xf>
    <xf numFmtId="0" fontId="11" fillId="0" borderId="4" xfId="0" applyFont="1" applyBorder="1" applyAlignment="1">
      <alignment horizontal="left"/>
    </xf>
    <xf numFmtId="0" fontId="10" fillId="0" borderId="0" xfId="0" applyFont="1" applyAlignment="1">
      <alignment horizontal="left" vertical="center" wrapText="1"/>
    </xf>
    <xf numFmtId="0" fontId="31" fillId="2" borderId="10" xfId="0" applyFont="1" applyFill="1" applyBorder="1" applyAlignment="1">
      <alignment horizontal="right"/>
    </xf>
    <xf numFmtId="0" fontId="11" fillId="0" borderId="19" xfId="0" applyFont="1" applyBorder="1"/>
    <xf numFmtId="0" fontId="32" fillId="0" borderId="0" xfId="0" applyFont="1" applyAlignment="1">
      <alignment horizontal="center" vertical="center" wrapText="1"/>
    </xf>
    <xf numFmtId="0" fontId="33" fillId="0" borderId="13" xfId="0" applyFont="1" applyBorder="1" applyAlignment="1">
      <alignment horizontal="center" vertical="center"/>
    </xf>
    <xf numFmtId="0" fontId="11" fillId="0" borderId="13" xfId="0" applyFont="1" applyBorder="1"/>
    <xf numFmtId="0" fontId="13" fillId="0" borderId="14" xfId="0" applyFont="1" applyBorder="1" applyAlignment="1">
      <alignment horizontal="center" vertical="center" wrapText="1"/>
    </xf>
    <xf numFmtId="0" fontId="11" fillId="0" borderId="17" xfId="0" applyFont="1" applyBorder="1"/>
    <xf numFmtId="0" fontId="35" fillId="0" borderId="14" xfId="0" applyFont="1" applyBorder="1" applyAlignment="1">
      <alignment horizontal="center" vertical="center" wrapText="1"/>
    </xf>
    <xf numFmtId="0" fontId="36" fillId="5" borderId="16" xfId="0" applyFont="1" applyFill="1" applyBorder="1" applyAlignment="1">
      <alignment horizontal="center" vertical="center" wrapText="1"/>
    </xf>
    <xf numFmtId="0" fontId="11" fillId="0" borderId="15" xfId="0" applyFont="1" applyBorder="1"/>
    <xf numFmtId="0" fontId="8" fillId="0" borderId="0" xfId="0" applyFont="1" applyAlignment="1">
      <alignment horizontal="center" vertical="center" wrapText="1"/>
    </xf>
    <xf numFmtId="4" fontId="8" fillId="0" borderId="1" xfId="0" applyNumberFormat="1" applyFont="1" applyFill="1" applyBorder="1" applyAlignment="1">
      <alignment horizontal="center" vertical="center"/>
    </xf>
    <xf numFmtId="0" fontId="13" fillId="7" borderId="7" xfId="0" applyFont="1" applyFill="1" applyBorder="1" applyAlignment="1">
      <alignment horizontal="center" vertical="center" wrapText="1"/>
    </xf>
    <xf numFmtId="0" fontId="2" fillId="8" borderId="12" xfId="0" applyFont="1" applyFill="1" applyBorder="1" applyAlignment="1">
      <alignment vertical="center" wrapText="1"/>
    </xf>
    <xf numFmtId="0" fontId="38" fillId="0" borderId="1" xfId="0" applyFont="1" applyBorder="1" applyAlignment="1">
      <alignment horizontal="center" vertical="center"/>
    </xf>
    <xf numFmtId="0" fontId="38" fillId="0" borderId="1" xfId="0" applyFont="1" applyBorder="1" applyAlignment="1">
      <alignment horizontal="left" wrapText="1"/>
    </xf>
    <xf numFmtId="0" fontId="32" fillId="6" borderId="23" xfId="0" applyFont="1" applyFill="1" applyBorder="1" applyAlignment="1">
      <alignment horizontal="center" vertical="center" wrapText="1"/>
    </xf>
    <xf numFmtId="0" fontId="13" fillId="0" borderId="12" xfId="0" applyFont="1" applyBorder="1" applyAlignment="1">
      <alignment vertical="center" wrapText="1"/>
    </xf>
    <xf numFmtId="0" fontId="36" fillId="5" borderId="36" xfId="0" applyFont="1" applyFill="1" applyBorder="1" applyAlignment="1">
      <alignment horizontal="right" vertical="center" wrapText="1"/>
    </xf>
    <xf numFmtId="0" fontId="11" fillId="0" borderId="27" xfId="0" applyFont="1" applyBorder="1"/>
    <xf numFmtId="0" fontId="35" fillId="0" borderId="38" xfId="0" applyFont="1" applyBorder="1" applyAlignment="1">
      <alignment horizontal="center" vertical="center" wrapText="1"/>
    </xf>
    <xf numFmtId="0" fontId="32" fillId="6" borderId="39" xfId="0" applyFont="1" applyFill="1" applyBorder="1" applyAlignment="1">
      <alignment horizontal="center" vertical="center" wrapText="1"/>
    </xf>
    <xf numFmtId="0" fontId="35" fillId="0" borderId="43" xfId="0" applyFont="1" applyBorder="1" applyAlignment="1">
      <alignment horizontal="center" vertical="center" wrapText="1"/>
    </xf>
    <xf numFmtId="0" fontId="32" fillId="6" borderId="37" xfId="0" applyFont="1" applyFill="1" applyBorder="1" applyAlignment="1">
      <alignment horizontal="center" vertical="center" wrapText="1"/>
    </xf>
    <xf numFmtId="0" fontId="39" fillId="0" borderId="40" xfId="0" applyFont="1" applyBorder="1" applyAlignment="1">
      <alignment vertical="center" wrapText="1"/>
    </xf>
    <xf numFmtId="2" fontId="34" fillId="0" borderId="41" xfId="0" applyNumberFormat="1" applyFont="1" applyBorder="1" applyAlignment="1">
      <alignment horizontal="center" vertical="center" wrapText="1"/>
    </xf>
    <xf numFmtId="2" fontId="34" fillId="0" borderId="42" xfId="0" applyNumberFormat="1" applyFont="1" applyBorder="1" applyAlignment="1">
      <alignment horizontal="center" vertical="center" wrapText="1"/>
    </xf>
    <xf numFmtId="0" fontId="13" fillId="0" borderId="37" xfId="0" applyFont="1" applyBorder="1" applyAlignment="1">
      <alignment vertical="center" wrapText="1"/>
    </xf>
    <xf numFmtId="0" fontId="34" fillId="0" borderId="3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15" workbookViewId="0">
      <selection activeCell="B16" sqref="B16:D16"/>
    </sheetView>
  </sheetViews>
  <sheetFormatPr defaultColWidth="12.625" defaultRowHeight="15" customHeight="1" x14ac:dyDescent="0.2"/>
  <cols>
    <col min="1" max="1" width="7.625" customWidth="1"/>
    <col min="2" max="2" width="82" customWidth="1"/>
    <col min="3" max="3" width="15.625" customWidth="1"/>
    <col min="4" max="4" width="10.75" customWidth="1"/>
    <col min="5" max="5" width="10.5" customWidth="1"/>
    <col min="6" max="6" width="13.5" customWidth="1"/>
    <col min="7" max="7" width="16.375" customWidth="1"/>
    <col min="8" max="8" width="26.875" customWidth="1"/>
    <col min="9" max="9" width="19.125" customWidth="1"/>
    <col min="10" max="26" width="8" customWidth="1"/>
  </cols>
  <sheetData>
    <row r="1" spans="1:26" ht="15.75" customHeight="1" x14ac:dyDescent="0.25">
      <c r="A1" s="1" t="s">
        <v>0</v>
      </c>
      <c r="B1" s="2"/>
      <c r="C1" s="3"/>
      <c r="D1" s="2"/>
      <c r="E1" s="2"/>
      <c r="F1" s="2"/>
      <c r="G1" s="2"/>
      <c r="H1" s="2"/>
      <c r="I1" s="2"/>
      <c r="J1" s="2"/>
      <c r="K1" s="2"/>
      <c r="L1" s="2"/>
      <c r="M1" s="2"/>
      <c r="N1" s="2"/>
      <c r="O1" s="2"/>
      <c r="P1" s="2"/>
      <c r="Q1" s="2"/>
      <c r="R1" s="2"/>
      <c r="S1" s="2"/>
      <c r="T1" s="2"/>
      <c r="U1" s="2"/>
      <c r="V1" s="2"/>
      <c r="W1" s="2"/>
      <c r="X1" s="2"/>
      <c r="Y1" s="2"/>
      <c r="Z1" s="2"/>
    </row>
    <row r="2" spans="1:26" ht="15.75" customHeight="1" x14ac:dyDescent="0.25">
      <c r="A2" s="2" t="s">
        <v>1</v>
      </c>
      <c r="B2" s="2"/>
      <c r="C2" s="3"/>
      <c r="D2" s="2"/>
      <c r="E2" s="2"/>
      <c r="F2" s="2"/>
      <c r="G2" s="2"/>
      <c r="H2" s="2"/>
      <c r="I2" s="2"/>
      <c r="J2" s="2"/>
      <c r="K2" s="2"/>
      <c r="L2" s="2"/>
      <c r="M2" s="2"/>
      <c r="N2" s="2"/>
      <c r="O2" s="2"/>
      <c r="P2" s="2"/>
      <c r="Q2" s="2"/>
      <c r="R2" s="2"/>
      <c r="S2" s="2"/>
      <c r="T2" s="2"/>
      <c r="U2" s="2"/>
      <c r="V2" s="2"/>
      <c r="W2" s="2"/>
      <c r="X2" s="2"/>
      <c r="Y2" s="2"/>
      <c r="Z2" s="2"/>
    </row>
    <row r="3" spans="1:26" ht="15.75" customHeight="1" x14ac:dyDescent="0.25">
      <c r="A3" s="2"/>
      <c r="B3" s="2"/>
      <c r="C3" s="3"/>
      <c r="D3" s="2"/>
      <c r="E3" s="2"/>
      <c r="F3" s="2"/>
      <c r="G3" s="2"/>
      <c r="H3" s="2"/>
      <c r="I3" s="2"/>
      <c r="J3" s="2"/>
      <c r="K3" s="2"/>
      <c r="L3" s="2"/>
      <c r="M3" s="2"/>
      <c r="N3" s="2"/>
      <c r="O3" s="2"/>
      <c r="P3" s="2"/>
      <c r="Q3" s="2"/>
      <c r="R3" s="2"/>
      <c r="S3" s="2"/>
      <c r="T3" s="2"/>
      <c r="U3" s="2"/>
      <c r="V3" s="2"/>
      <c r="W3" s="2"/>
      <c r="X3" s="2"/>
      <c r="Y3" s="2"/>
      <c r="Z3" s="2"/>
    </row>
    <row r="4" spans="1:26" ht="15.75" customHeight="1" x14ac:dyDescent="0.25">
      <c r="A4" s="2" t="s">
        <v>2</v>
      </c>
      <c r="B4" s="2"/>
      <c r="C4" s="3"/>
      <c r="D4" s="2"/>
      <c r="E4" s="2"/>
      <c r="F4" s="2"/>
      <c r="G4" s="2"/>
      <c r="H4" s="2"/>
      <c r="I4" s="2"/>
      <c r="J4" s="2"/>
      <c r="K4" s="2"/>
      <c r="L4" s="2"/>
      <c r="M4" s="2"/>
      <c r="N4" s="2"/>
      <c r="O4" s="2"/>
      <c r="P4" s="2"/>
      <c r="Q4" s="2"/>
      <c r="R4" s="2"/>
      <c r="S4" s="2"/>
      <c r="T4" s="2"/>
      <c r="U4" s="2"/>
      <c r="V4" s="2"/>
      <c r="W4" s="2"/>
      <c r="X4" s="2"/>
      <c r="Y4" s="2"/>
      <c r="Z4" s="2"/>
    </row>
    <row r="5" spans="1:26" ht="15.75" customHeight="1" x14ac:dyDescent="0.25">
      <c r="A5" s="2" t="s">
        <v>3</v>
      </c>
      <c r="B5" s="2"/>
      <c r="C5" s="3"/>
      <c r="D5" s="2"/>
      <c r="E5" s="2"/>
      <c r="F5" s="2"/>
      <c r="G5" s="2"/>
      <c r="H5" s="2"/>
      <c r="I5" s="2"/>
      <c r="J5" s="2"/>
      <c r="K5" s="2"/>
      <c r="L5" s="2"/>
      <c r="M5" s="2"/>
      <c r="N5" s="2"/>
      <c r="O5" s="2"/>
      <c r="P5" s="2"/>
      <c r="Q5" s="2"/>
      <c r="R5" s="2"/>
      <c r="S5" s="2"/>
      <c r="T5" s="2"/>
      <c r="U5" s="2"/>
      <c r="V5" s="2"/>
      <c r="W5" s="2"/>
      <c r="X5" s="2"/>
      <c r="Y5" s="2"/>
      <c r="Z5" s="2"/>
    </row>
    <row r="6" spans="1:26" ht="15.75" customHeight="1" x14ac:dyDescent="0.25">
      <c r="A6" s="4"/>
      <c r="B6" s="2"/>
      <c r="C6" s="3"/>
      <c r="D6" s="2"/>
      <c r="E6" s="2"/>
      <c r="F6" s="2"/>
      <c r="G6" s="2"/>
      <c r="H6" s="2"/>
      <c r="I6" s="2"/>
      <c r="J6" s="2"/>
      <c r="K6" s="2"/>
      <c r="L6" s="2"/>
      <c r="M6" s="2"/>
      <c r="N6" s="2"/>
      <c r="O6" s="2"/>
      <c r="P6" s="2"/>
      <c r="Q6" s="2"/>
      <c r="R6" s="2"/>
      <c r="S6" s="2"/>
      <c r="T6" s="2"/>
      <c r="U6" s="2"/>
      <c r="V6" s="2"/>
      <c r="W6" s="2"/>
      <c r="X6" s="2"/>
      <c r="Y6" s="2"/>
      <c r="Z6" s="2"/>
    </row>
    <row r="7" spans="1:26" ht="19.5" customHeight="1" x14ac:dyDescent="0.25">
      <c r="A7" s="192" t="s">
        <v>4</v>
      </c>
      <c r="B7" s="184"/>
      <c r="C7" s="184"/>
      <c r="D7" s="184"/>
      <c r="E7" s="184"/>
      <c r="F7" s="184"/>
      <c r="G7" s="184"/>
      <c r="H7" s="2"/>
      <c r="I7" s="2"/>
      <c r="J7" s="2"/>
      <c r="K7" s="2"/>
      <c r="L7" s="2"/>
      <c r="M7" s="2"/>
      <c r="N7" s="2"/>
      <c r="O7" s="2"/>
      <c r="P7" s="2"/>
      <c r="Q7" s="2"/>
      <c r="R7" s="2"/>
      <c r="S7" s="2"/>
      <c r="T7" s="2"/>
      <c r="U7" s="2"/>
      <c r="V7" s="2"/>
      <c r="W7" s="2"/>
      <c r="X7" s="2"/>
      <c r="Y7" s="2"/>
      <c r="Z7" s="2"/>
    </row>
    <row r="8" spans="1:26" ht="15.75" customHeight="1" x14ac:dyDescent="0.3">
      <c r="A8" s="5"/>
      <c r="B8" s="6"/>
      <c r="C8" s="6"/>
      <c r="D8" s="6"/>
      <c r="E8" s="7"/>
      <c r="F8" s="7"/>
      <c r="G8" s="8"/>
      <c r="H8" s="8"/>
      <c r="I8" s="8"/>
      <c r="J8" s="8"/>
      <c r="K8" s="8"/>
      <c r="L8" s="8"/>
      <c r="M8" s="8"/>
      <c r="N8" s="8"/>
      <c r="O8" s="8"/>
      <c r="P8" s="8"/>
      <c r="Q8" s="8"/>
      <c r="R8" s="8"/>
      <c r="S8" s="8"/>
      <c r="T8" s="8"/>
      <c r="U8" s="8"/>
      <c r="V8" s="8"/>
      <c r="W8" s="8"/>
      <c r="X8" s="8"/>
      <c r="Y8" s="8"/>
      <c r="Z8" s="8"/>
    </row>
    <row r="9" spans="1:26" ht="22.5" customHeight="1" x14ac:dyDescent="0.3">
      <c r="A9" s="9"/>
      <c r="B9" s="193" t="s">
        <v>5</v>
      </c>
      <c r="C9" s="184"/>
      <c r="D9" s="184"/>
      <c r="E9" s="184"/>
      <c r="F9" s="184"/>
      <c r="G9" s="11"/>
      <c r="H9" s="12"/>
      <c r="I9" s="12"/>
      <c r="J9" s="12"/>
      <c r="K9" s="12"/>
      <c r="L9" s="12"/>
      <c r="M9" s="12"/>
      <c r="N9" s="12"/>
      <c r="O9" s="12"/>
      <c r="P9" s="12"/>
      <c r="Q9" s="12"/>
      <c r="R9" s="12"/>
      <c r="S9" s="12"/>
      <c r="T9" s="12"/>
      <c r="U9" s="12"/>
      <c r="V9" s="12"/>
      <c r="W9" s="12"/>
      <c r="X9" s="12"/>
      <c r="Y9" s="12"/>
      <c r="Z9" s="12"/>
    </row>
    <row r="10" spans="1:26" ht="22.5" customHeight="1" x14ac:dyDescent="0.3">
      <c r="A10" s="9"/>
      <c r="B10" s="193" t="s">
        <v>6</v>
      </c>
      <c r="C10" s="184"/>
      <c r="D10" s="184"/>
      <c r="E10" s="184"/>
      <c r="F10" s="184"/>
      <c r="G10" s="11"/>
      <c r="H10" s="12"/>
      <c r="I10" s="12"/>
      <c r="J10" s="12"/>
      <c r="K10" s="12"/>
      <c r="L10" s="12"/>
      <c r="M10" s="12"/>
      <c r="N10" s="12"/>
      <c r="O10" s="12"/>
      <c r="P10" s="12"/>
      <c r="Q10" s="12"/>
      <c r="R10" s="12"/>
      <c r="S10" s="12"/>
      <c r="T10" s="12"/>
      <c r="U10" s="12"/>
      <c r="V10" s="12"/>
      <c r="W10" s="12"/>
      <c r="X10" s="12"/>
      <c r="Y10" s="12"/>
      <c r="Z10" s="12"/>
    </row>
    <row r="11" spans="1:26" ht="22.5" customHeight="1" x14ac:dyDescent="0.3">
      <c r="A11" s="9"/>
      <c r="B11" s="193" t="s">
        <v>267</v>
      </c>
      <c r="C11" s="184"/>
      <c r="D11" s="184"/>
      <c r="E11" s="184"/>
      <c r="F11" s="184"/>
      <c r="G11" s="11"/>
      <c r="H11" s="12"/>
      <c r="I11" s="12"/>
      <c r="J11" s="12"/>
      <c r="K11" s="12"/>
      <c r="L11" s="12"/>
      <c r="M11" s="12"/>
      <c r="N11" s="12"/>
      <c r="O11" s="12"/>
      <c r="P11" s="12"/>
      <c r="Q11" s="12"/>
      <c r="R11" s="12"/>
      <c r="S11" s="12"/>
      <c r="T11" s="12"/>
      <c r="U11" s="12"/>
      <c r="V11" s="12"/>
      <c r="W11" s="12"/>
      <c r="X11" s="12"/>
      <c r="Y11" s="12"/>
      <c r="Z11" s="12"/>
    </row>
    <row r="12" spans="1:26" ht="24" customHeight="1" x14ac:dyDescent="0.3">
      <c r="A12" s="9"/>
      <c r="B12" s="193" t="s">
        <v>7</v>
      </c>
      <c r="C12" s="184"/>
      <c r="D12" s="184"/>
      <c r="E12" s="184"/>
      <c r="F12" s="184"/>
      <c r="G12" s="11"/>
      <c r="H12" s="12"/>
      <c r="I12" s="12"/>
      <c r="J12" s="12"/>
      <c r="K12" s="12"/>
      <c r="L12" s="12"/>
      <c r="M12" s="12"/>
      <c r="N12" s="12"/>
      <c r="O12" s="12"/>
      <c r="P12" s="12"/>
      <c r="Q12" s="12"/>
      <c r="R12" s="12"/>
      <c r="S12" s="12"/>
      <c r="T12" s="12"/>
      <c r="U12" s="12"/>
      <c r="V12" s="12"/>
      <c r="W12" s="12"/>
      <c r="X12" s="12"/>
      <c r="Y12" s="12"/>
      <c r="Z12" s="12"/>
    </row>
    <row r="13" spans="1:26" ht="15.75" customHeight="1" x14ac:dyDescent="0.3">
      <c r="A13" s="9"/>
      <c r="B13" s="10"/>
      <c r="C13" s="10"/>
      <c r="D13" s="10"/>
      <c r="E13" s="11"/>
      <c r="F13" s="11"/>
      <c r="G13" s="11"/>
      <c r="H13" s="12"/>
      <c r="I13" s="12"/>
      <c r="J13" s="12"/>
      <c r="K13" s="12"/>
      <c r="L13" s="12"/>
      <c r="M13" s="12"/>
      <c r="N13" s="12"/>
      <c r="O13" s="12"/>
      <c r="P13" s="12"/>
      <c r="Q13" s="12"/>
      <c r="R13" s="12"/>
      <c r="S13" s="12"/>
      <c r="T13" s="12"/>
      <c r="U13" s="12"/>
      <c r="V13" s="12"/>
      <c r="W13" s="12"/>
      <c r="X13" s="12"/>
      <c r="Y13" s="12"/>
      <c r="Z13" s="12"/>
    </row>
    <row r="14" spans="1:26" ht="15.75" customHeight="1" x14ac:dyDescent="0.3">
      <c r="A14" s="5"/>
      <c r="B14" s="194" t="s">
        <v>8</v>
      </c>
      <c r="C14" s="184"/>
      <c r="D14" s="184"/>
      <c r="E14" s="13">
        <f>E15+E16+E17</f>
        <v>13589.300000000001</v>
      </c>
      <c r="F14" s="14" t="s">
        <v>9</v>
      </c>
      <c r="G14" s="8"/>
      <c r="H14" s="8"/>
      <c r="I14" s="12"/>
      <c r="J14" s="8"/>
      <c r="K14" s="8"/>
      <c r="L14" s="8"/>
      <c r="M14" s="8"/>
      <c r="N14" s="8"/>
      <c r="O14" s="8"/>
      <c r="P14" s="8"/>
      <c r="Q14" s="8"/>
      <c r="R14" s="8"/>
      <c r="S14" s="8"/>
      <c r="T14" s="8"/>
      <c r="U14" s="8"/>
      <c r="V14" s="8"/>
      <c r="W14" s="8"/>
      <c r="X14" s="8"/>
      <c r="Y14" s="8"/>
      <c r="Z14" s="8"/>
    </row>
    <row r="15" spans="1:26" ht="15.75" customHeight="1" x14ac:dyDescent="0.3">
      <c r="A15" s="5"/>
      <c r="B15" s="195" t="s">
        <v>10</v>
      </c>
      <c r="C15" s="184"/>
      <c r="D15" s="184"/>
      <c r="E15" s="15">
        <v>12317.2</v>
      </c>
      <c r="F15" s="16" t="s">
        <v>9</v>
      </c>
      <c r="G15" s="12"/>
      <c r="H15" s="8"/>
      <c r="I15" s="8"/>
      <c r="J15" s="8"/>
      <c r="K15" s="8"/>
      <c r="L15" s="8"/>
      <c r="M15" s="8"/>
      <c r="N15" s="8"/>
      <c r="O15" s="8"/>
      <c r="P15" s="8"/>
      <c r="Q15" s="8"/>
      <c r="R15" s="8"/>
      <c r="S15" s="8"/>
      <c r="T15" s="8"/>
      <c r="U15" s="8"/>
      <c r="V15" s="8"/>
      <c r="W15" s="8"/>
      <c r="X15" s="8"/>
      <c r="Y15" s="8"/>
      <c r="Z15" s="8"/>
    </row>
    <row r="16" spans="1:26" ht="15.75" customHeight="1" x14ac:dyDescent="0.3">
      <c r="A16" s="5"/>
      <c r="B16" s="195" t="s">
        <v>11</v>
      </c>
      <c r="C16" s="184"/>
      <c r="D16" s="184"/>
      <c r="E16" s="15">
        <v>1272.0999999999999</v>
      </c>
      <c r="F16" s="16" t="s">
        <v>9</v>
      </c>
      <c r="G16" s="12"/>
      <c r="H16" s="8"/>
      <c r="I16" s="8"/>
      <c r="J16" s="8"/>
      <c r="K16" s="8"/>
      <c r="L16" s="8"/>
      <c r="M16" s="8"/>
      <c r="N16" s="8"/>
      <c r="O16" s="8"/>
      <c r="P16" s="8"/>
      <c r="Q16" s="8"/>
      <c r="R16" s="8"/>
      <c r="S16" s="8"/>
      <c r="T16" s="8"/>
      <c r="U16" s="8"/>
      <c r="V16" s="8"/>
      <c r="W16" s="8"/>
      <c r="X16" s="8"/>
      <c r="Y16" s="8"/>
      <c r="Z16" s="8"/>
    </row>
    <row r="17" spans="1:26" ht="15.75" customHeight="1" x14ac:dyDescent="0.3">
      <c r="A17" s="5"/>
      <c r="B17" s="195"/>
      <c r="C17" s="184"/>
      <c r="D17" s="184"/>
      <c r="E17" s="17"/>
      <c r="F17" s="8"/>
      <c r="G17" s="12"/>
      <c r="H17" s="8"/>
      <c r="I17" s="8"/>
      <c r="J17" s="8"/>
      <c r="K17" s="8"/>
      <c r="L17" s="8"/>
      <c r="M17" s="8"/>
      <c r="N17" s="8"/>
      <c r="O17" s="8"/>
      <c r="P17" s="8"/>
      <c r="Q17" s="8"/>
      <c r="R17" s="8"/>
      <c r="S17" s="8"/>
      <c r="T17" s="8"/>
      <c r="U17" s="8"/>
      <c r="V17" s="8"/>
      <c r="W17" s="8"/>
      <c r="X17" s="8"/>
      <c r="Y17" s="8"/>
      <c r="Z17" s="8"/>
    </row>
    <row r="18" spans="1:26" ht="15.75" customHeight="1" x14ac:dyDescent="0.3">
      <c r="A18" s="18" t="s">
        <v>12</v>
      </c>
      <c r="B18" s="196" t="s">
        <v>13</v>
      </c>
      <c r="C18" s="197"/>
      <c r="D18" s="197"/>
      <c r="E18" s="198"/>
      <c r="F18" s="19" t="s">
        <v>14</v>
      </c>
      <c r="G18" s="20" t="s">
        <v>15</v>
      </c>
      <c r="H18" s="8"/>
      <c r="I18" s="12"/>
      <c r="J18" s="8"/>
      <c r="K18" s="8"/>
      <c r="L18" s="8"/>
      <c r="M18" s="8"/>
      <c r="N18" s="8"/>
      <c r="O18" s="8"/>
      <c r="P18" s="8"/>
      <c r="Q18" s="8"/>
      <c r="R18" s="8"/>
      <c r="S18" s="8"/>
      <c r="T18" s="8"/>
      <c r="U18" s="8"/>
      <c r="V18" s="8"/>
      <c r="W18" s="8"/>
      <c r="X18" s="8"/>
      <c r="Y18" s="8"/>
      <c r="Z18" s="8"/>
    </row>
    <row r="19" spans="1:26" ht="33.75" customHeight="1" x14ac:dyDescent="0.2">
      <c r="A19" s="18"/>
      <c r="B19" s="199" t="s">
        <v>16</v>
      </c>
      <c r="C19" s="197"/>
      <c r="D19" s="197"/>
      <c r="E19" s="197"/>
      <c r="F19" s="19"/>
      <c r="G19" s="21">
        <f>G21</f>
        <v>8616703.3440000005</v>
      </c>
      <c r="H19" s="22"/>
      <c r="I19" s="22"/>
      <c r="J19" s="22"/>
      <c r="K19" s="22"/>
      <c r="L19" s="22"/>
      <c r="M19" s="22"/>
      <c r="N19" s="22"/>
      <c r="O19" s="22"/>
      <c r="P19" s="22"/>
      <c r="Q19" s="22"/>
      <c r="R19" s="22"/>
      <c r="S19" s="22"/>
      <c r="T19" s="22"/>
      <c r="U19" s="22"/>
      <c r="V19" s="22"/>
      <c r="W19" s="22"/>
      <c r="X19" s="22"/>
      <c r="Y19" s="22"/>
      <c r="Z19" s="22"/>
    </row>
    <row r="20" spans="1:26" ht="18.75" customHeight="1" x14ac:dyDescent="0.2">
      <c r="A20" s="18" t="s">
        <v>17</v>
      </c>
      <c r="B20" s="199" t="s">
        <v>18</v>
      </c>
      <c r="C20" s="197"/>
      <c r="D20" s="197"/>
      <c r="E20" s="197"/>
      <c r="F20" s="23"/>
      <c r="G20" s="21"/>
      <c r="H20" s="22"/>
      <c r="I20" s="22"/>
      <c r="J20" s="22"/>
      <c r="K20" s="22"/>
      <c r="L20" s="22"/>
      <c r="M20" s="22"/>
      <c r="N20" s="22"/>
      <c r="O20" s="22"/>
      <c r="P20" s="22"/>
      <c r="Q20" s="22"/>
      <c r="R20" s="22"/>
      <c r="S20" s="22"/>
      <c r="T20" s="22"/>
      <c r="U20" s="22"/>
      <c r="V20" s="22"/>
      <c r="W20" s="22"/>
      <c r="X20" s="22"/>
      <c r="Y20" s="22"/>
      <c r="Z20" s="22"/>
    </row>
    <row r="21" spans="1:26" ht="18.75" customHeight="1" x14ac:dyDescent="0.2">
      <c r="A21" s="24" t="s">
        <v>19</v>
      </c>
      <c r="B21" s="200" t="s">
        <v>20</v>
      </c>
      <c r="C21" s="197"/>
      <c r="D21" s="197"/>
      <c r="E21" s="197"/>
      <c r="F21" s="25">
        <f>E14*'размер платы'!C33</f>
        <v>718058.61200000008</v>
      </c>
      <c r="G21" s="26">
        <f>F21*12</f>
        <v>8616703.3440000005</v>
      </c>
      <c r="H21" s="22"/>
      <c r="I21" s="22"/>
      <c r="J21" s="22"/>
      <c r="K21" s="22"/>
      <c r="L21" s="22"/>
      <c r="M21" s="22"/>
      <c r="N21" s="22"/>
      <c r="O21" s="22"/>
      <c r="P21" s="22"/>
      <c r="Q21" s="22"/>
      <c r="R21" s="22"/>
      <c r="S21" s="22"/>
      <c r="T21" s="22"/>
      <c r="U21" s="22"/>
      <c r="V21" s="22"/>
      <c r="W21" s="22"/>
      <c r="X21" s="22"/>
      <c r="Y21" s="22"/>
      <c r="Z21" s="22"/>
    </row>
    <row r="22" spans="1:26" ht="18.75" customHeight="1" x14ac:dyDescent="0.2">
      <c r="A22" s="24" t="s">
        <v>21</v>
      </c>
      <c r="B22" s="200" t="s">
        <v>22</v>
      </c>
      <c r="C22" s="197"/>
      <c r="D22" s="197"/>
      <c r="E22" s="197"/>
      <c r="F22" s="25" t="s">
        <v>23</v>
      </c>
      <c r="G22" s="26" t="s">
        <v>23</v>
      </c>
      <c r="H22" s="27"/>
      <c r="I22" s="27"/>
      <c r="J22" s="27"/>
      <c r="K22" s="27"/>
      <c r="L22" s="27"/>
      <c r="M22" s="27"/>
      <c r="N22" s="27"/>
      <c r="O22" s="27"/>
      <c r="P22" s="27"/>
      <c r="Q22" s="27"/>
      <c r="R22" s="27"/>
      <c r="S22" s="27"/>
      <c r="T22" s="27"/>
      <c r="U22" s="27"/>
      <c r="V22" s="27"/>
      <c r="W22" s="27"/>
      <c r="X22" s="27"/>
      <c r="Y22" s="27"/>
      <c r="Z22" s="27"/>
    </row>
    <row r="23" spans="1:26" ht="18.75" customHeight="1" x14ac:dyDescent="0.2">
      <c r="A23" s="18" t="s">
        <v>12</v>
      </c>
      <c r="B23" s="196" t="s">
        <v>24</v>
      </c>
      <c r="C23" s="197"/>
      <c r="D23" s="197"/>
      <c r="E23" s="197"/>
      <c r="F23" s="21" t="s">
        <v>14</v>
      </c>
      <c r="G23" s="21" t="s">
        <v>25</v>
      </c>
      <c r="H23" s="27"/>
      <c r="I23" s="27"/>
      <c r="J23" s="27"/>
      <c r="K23" s="27"/>
      <c r="L23" s="27"/>
      <c r="M23" s="27"/>
      <c r="N23" s="27"/>
      <c r="O23" s="27"/>
      <c r="P23" s="27"/>
      <c r="Q23" s="27"/>
      <c r="R23" s="27"/>
      <c r="S23" s="27"/>
      <c r="T23" s="27"/>
      <c r="U23" s="27"/>
      <c r="V23" s="27"/>
      <c r="W23" s="27"/>
      <c r="X23" s="27"/>
      <c r="Y23" s="27"/>
      <c r="Z23" s="27"/>
    </row>
    <row r="24" spans="1:26" ht="30.75" customHeight="1" x14ac:dyDescent="0.2">
      <c r="A24" s="28"/>
      <c r="B24" s="199" t="s">
        <v>26</v>
      </c>
      <c r="C24" s="197"/>
      <c r="D24" s="197"/>
      <c r="E24" s="197"/>
      <c r="F24" s="29"/>
      <c r="G24" s="21">
        <f>G32</f>
        <v>8453631.7440000027</v>
      </c>
      <c r="H24" s="22"/>
      <c r="I24" s="22"/>
      <c r="J24" s="22"/>
      <c r="K24" s="22"/>
      <c r="L24" s="22"/>
      <c r="M24" s="22"/>
      <c r="N24" s="22"/>
      <c r="O24" s="22"/>
      <c r="P24" s="22"/>
      <c r="Q24" s="22"/>
      <c r="R24" s="22"/>
      <c r="S24" s="22"/>
      <c r="T24" s="22"/>
      <c r="U24" s="22"/>
      <c r="V24" s="22"/>
      <c r="W24" s="22"/>
      <c r="X24" s="22"/>
      <c r="Y24" s="22"/>
      <c r="Z24" s="22"/>
    </row>
    <row r="25" spans="1:26" ht="18.75" customHeight="1" x14ac:dyDescent="0.2">
      <c r="A25" s="19" t="s">
        <v>17</v>
      </c>
      <c r="B25" s="201" t="s">
        <v>27</v>
      </c>
      <c r="C25" s="197"/>
      <c r="D25" s="197"/>
      <c r="E25" s="197"/>
      <c r="F25" s="29"/>
      <c r="G25" s="30" t="s">
        <v>23</v>
      </c>
      <c r="H25" s="22"/>
      <c r="I25" s="22"/>
      <c r="J25" s="22"/>
      <c r="K25" s="22"/>
      <c r="L25" s="22"/>
      <c r="M25" s="22"/>
      <c r="N25" s="22"/>
      <c r="O25" s="22"/>
      <c r="P25" s="22"/>
      <c r="Q25" s="22"/>
      <c r="R25" s="22"/>
      <c r="S25" s="22"/>
      <c r="T25" s="22"/>
      <c r="U25" s="22"/>
      <c r="V25" s="22"/>
      <c r="W25" s="22"/>
      <c r="X25" s="22"/>
      <c r="Y25" s="22"/>
      <c r="Z25" s="22"/>
    </row>
    <row r="26" spans="1:26" ht="18.75" customHeight="1" x14ac:dyDescent="0.2">
      <c r="A26" s="31" t="s">
        <v>28</v>
      </c>
      <c r="B26" s="202" t="s">
        <v>29</v>
      </c>
      <c r="C26" s="197"/>
      <c r="D26" s="197"/>
      <c r="E26" s="197"/>
      <c r="F26" s="32" t="s">
        <v>30</v>
      </c>
      <c r="G26" s="32" t="s">
        <v>30</v>
      </c>
      <c r="H26" s="22"/>
      <c r="I26" s="22"/>
      <c r="J26" s="22"/>
      <c r="K26" s="22"/>
      <c r="L26" s="22"/>
      <c r="M26" s="22"/>
      <c r="N26" s="22"/>
      <c r="O26" s="22"/>
      <c r="P26" s="22"/>
      <c r="Q26" s="22"/>
      <c r="R26" s="22"/>
      <c r="S26" s="22"/>
      <c r="T26" s="22"/>
      <c r="U26" s="22"/>
      <c r="V26" s="22"/>
      <c r="W26" s="22"/>
      <c r="X26" s="22"/>
      <c r="Y26" s="22"/>
      <c r="Z26" s="22"/>
    </row>
    <row r="27" spans="1:26" ht="30.75" customHeight="1" x14ac:dyDescent="0.2">
      <c r="A27" s="31" t="s">
        <v>31</v>
      </c>
      <c r="B27" s="202" t="s">
        <v>32</v>
      </c>
      <c r="C27" s="197"/>
      <c r="D27" s="197"/>
      <c r="E27" s="197"/>
      <c r="F27" s="32" t="s">
        <v>30</v>
      </c>
      <c r="G27" s="32" t="s">
        <v>30</v>
      </c>
      <c r="H27" s="27"/>
      <c r="I27" s="27"/>
      <c r="J27" s="27"/>
      <c r="K27" s="27"/>
      <c r="L27" s="27"/>
      <c r="M27" s="27"/>
      <c r="N27" s="27"/>
      <c r="O27" s="27"/>
      <c r="P27" s="27"/>
      <c r="Q27" s="27"/>
      <c r="R27" s="27"/>
      <c r="S27" s="27"/>
      <c r="T27" s="27"/>
      <c r="U27" s="27"/>
      <c r="V27" s="27"/>
      <c r="W27" s="27"/>
      <c r="X27" s="27"/>
      <c r="Y27" s="27"/>
      <c r="Z27" s="27"/>
    </row>
    <row r="28" spans="1:26" ht="22.5" customHeight="1" x14ac:dyDescent="0.2">
      <c r="A28" s="31" t="s">
        <v>33</v>
      </c>
      <c r="B28" s="200" t="s">
        <v>34</v>
      </c>
      <c r="C28" s="197"/>
      <c r="D28" s="197"/>
      <c r="E28" s="197"/>
      <c r="F28" s="32" t="s">
        <v>30</v>
      </c>
      <c r="G28" s="32" t="s">
        <v>30</v>
      </c>
      <c r="H28" s="27"/>
      <c r="I28" s="27"/>
      <c r="J28" s="27"/>
      <c r="K28" s="27"/>
      <c r="L28" s="27"/>
      <c r="M28" s="27"/>
      <c r="N28" s="27"/>
      <c r="O28" s="27"/>
      <c r="P28" s="27"/>
      <c r="Q28" s="27"/>
      <c r="R28" s="27"/>
      <c r="S28" s="27"/>
      <c r="T28" s="27"/>
      <c r="U28" s="27"/>
      <c r="V28" s="27"/>
      <c r="W28" s="27"/>
      <c r="X28" s="27"/>
      <c r="Y28" s="27"/>
      <c r="Z28" s="27"/>
    </row>
    <row r="29" spans="1:26" ht="18.75" customHeight="1" x14ac:dyDescent="0.2">
      <c r="A29" s="31" t="s">
        <v>35</v>
      </c>
      <c r="B29" s="200" t="s">
        <v>36</v>
      </c>
      <c r="C29" s="197"/>
      <c r="D29" s="197"/>
      <c r="E29" s="197"/>
      <c r="F29" s="32" t="s">
        <v>30</v>
      </c>
      <c r="G29" s="32" t="s">
        <v>30</v>
      </c>
      <c r="H29" s="27"/>
      <c r="I29" s="27"/>
      <c r="J29" s="27"/>
      <c r="K29" s="27"/>
      <c r="L29" s="27"/>
      <c r="M29" s="27"/>
      <c r="N29" s="27"/>
      <c r="O29" s="27"/>
      <c r="P29" s="27"/>
      <c r="Q29" s="27"/>
      <c r="R29" s="27"/>
      <c r="S29" s="27"/>
      <c r="T29" s="27"/>
      <c r="U29" s="27"/>
      <c r="V29" s="27"/>
      <c r="W29" s="27"/>
      <c r="X29" s="27"/>
      <c r="Y29" s="27"/>
      <c r="Z29" s="27"/>
    </row>
    <row r="30" spans="1:26" ht="18.75" customHeight="1" x14ac:dyDescent="0.2">
      <c r="A30" s="31" t="s">
        <v>37</v>
      </c>
      <c r="B30" s="200" t="s">
        <v>38</v>
      </c>
      <c r="C30" s="197"/>
      <c r="D30" s="197"/>
      <c r="E30" s="197"/>
      <c r="F30" s="32" t="s">
        <v>30</v>
      </c>
      <c r="G30" s="32" t="s">
        <v>30</v>
      </c>
      <c r="H30" s="27"/>
      <c r="I30" s="27"/>
      <c r="J30" s="27"/>
      <c r="K30" s="27"/>
      <c r="L30" s="27"/>
      <c r="M30" s="27"/>
      <c r="N30" s="27"/>
      <c r="O30" s="27"/>
      <c r="P30" s="27"/>
      <c r="Q30" s="27"/>
      <c r="R30" s="27"/>
      <c r="S30" s="27"/>
      <c r="T30" s="27"/>
      <c r="U30" s="27"/>
      <c r="V30" s="27"/>
      <c r="W30" s="27"/>
      <c r="X30" s="27"/>
      <c r="Y30" s="27"/>
      <c r="Z30" s="27"/>
    </row>
    <row r="31" spans="1:26" ht="18.75" customHeight="1" x14ac:dyDescent="0.2">
      <c r="A31" s="31" t="s">
        <v>39</v>
      </c>
      <c r="B31" s="200" t="s">
        <v>40</v>
      </c>
      <c r="C31" s="197"/>
      <c r="D31" s="197"/>
      <c r="E31" s="197"/>
      <c r="F31" s="32" t="s">
        <v>30</v>
      </c>
      <c r="G31" s="32" t="s">
        <v>30</v>
      </c>
      <c r="H31" s="27"/>
      <c r="I31" s="27"/>
      <c r="J31" s="27"/>
      <c r="K31" s="27"/>
      <c r="L31" s="27"/>
      <c r="M31" s="27"/>
      <c r="N31" s="27"/>
      <c r="O31" s="27"/>
      <c r="P31" s="27"/>
      <c r="Q31" s="27"/>
      <c r="R31" s="27"/>
      <c r="S31" s="27"/>
      <c r="T31" s="27"/>
      <c r="U31" s="27"/>
      <c r="V31" s="27"/>
      <c r="W31" s="27"/>
      <c r="X31" s="27"/>
      <c r="Y31" s="27"/>
      <c r="Z31" s="27"/>
    </row>
    <row r="32" spans="1:26" ht="18.75" customHeight="1" x14ac:dyDescent="0.2">
      <c r="A32" s="33" t="s">
        <v>41</v>
      </c>
      <c r="B32" s="199" t="s">
        <v>42</v>
      </c>
      <c r="C32" s="197"/>
      <c r="D32" s="197"/>
      <c r="E32" s="197"/>
      <c r="F32" s="30"/>
      <c r="G32" s="30">
        <f>G35+G37+G47+G58+G62+G85+G87+G88+G89+G91+G92+G97+G98+G111+G113+G115+G116+G123+G124</f>
        <v>8453631.7440000027</v>
      </c>
      <c r="H32" s="27"/>
      <c r="I32" s="27"/>
      <c r="J32" s="27"/>
      <c r="K32" s="27"/>
      <c r="L32" s="27"/>
      <c r="M32" s="27"/>
      <c r="N32" s="27"/>
      <c r="O32" s="27"/>
      <c r="P32" s="27"/>
      <c r="Q32" s="27"/>
      <c r="R32" s="27"/>
      <c r="S32" s="27"/>
      <c r="T32" s="27"/>
      <c r="U32" s="27"/>
      <c r="V32" s="27"/>
      <c r="W32" s="27"/>
      <c r="X32" s="27"/>
      <c r="Y32" s="27"/>
      <c r="Z32" s="27"/>
    </row>
    <row r="33" spans="1:26" ht="24.75" customHeight="1" x14ac:dyDescent="0.2">
      <c r="A33" s="19"/>
      <c r="B33" s="34" t="s">
        <v>43</v>
      </c>
      <c r="C33" s="35" t="s">
        <v>44</v>
      </c>
      <c r="D33" s="203" t="s">
        <v>45</v>
      </c>
      <c r="E33" s="197"/>
      <c r="F33" s="34" t="s">
        <v>14</v>
      </c>
      <c r="G33" s="34" t="s">
        <v>25</v>
      </c>
      <c r="H33" s="22"/>
      <c r="I33" s="22"/>
      <c r="J33" s="22"/>
      <c r="K33" s="22"/>
      <c r="L33" s="22"/>
      <c r="M33" s="22"/>
      <c r="N33" s="22"/>
      <c r="O33" s="22"/>
      <c r="P33" s="22"/>
      <c r="Q33" s="22"/>
      <c r="R33" s="22"/>
      <c r="S33" s="22"/>
      <c r="T33" s="22"/>
      <c r="U33" s="22"/>
      <c r="V33" s="22"/>
      <c r="W33" s="22"/>
      <c r="X33" s="22"/>
      <c r="Y33" s="22"/>
      <c r="Z33" s="22"/>
    </row>
    <row r="34" spans="1:26" ht="15.75" customHeight="1" x14ac:dyDescent="0.25">
      <c r="A34" s="19"/>
      <c r="B34" s="34"/>
      <c r="C34" s="35"/>
      <c r="D34" s="34" t="s">
        <v>46</v>
      </c>
      <c r="E34" s="34" t="s">
        <v>47</v>
      </c>
      <c r="F34" s="34"/>
      <c r="G34" s="34"/>
      <c r="H34" s="8"/>
      <c r="I34" s="8"/>
      <c r="J34" s="8"/>
      <c r="K34" s="8"/>
      <c r="L34" s="8"/>
      <c r="M34" s="8"/>
      <c r="N34" s="8"/>
      <c r="O34" s="8"/>
      <c r="P34" s="8"/>
      <c r="Q34" s="8"/>
      <c r="R34" s="8"/>
      <c r="S34" s="8"/>
      <c r="T34" s="8"/>
      <c r="U34" s="8"/>
      <c r="V34" s="8"/>
      <c r="W34" s="8"/>
      <c r="X34" s="8"/>
      <c r="Y34" s="8"/>
      <c r="Z34" s="8"/>
    </row>
    <row r="35" spans="1:26" ht="15.75" customHeight="1" x14ac:dyDescent="0.25">
      <c r="A35" s="19" t="s">
        <v>48</v>
      </c>
      <c r="B35" s="36" t="s">
        <v>49</v>
      </c>
      <c r="C35" s="37" t="s">
        <v>50</v>
      </c>
      <c r="D35" s="38">
        <v>4.29</v>
      </c>
      <c r="E35" s="21">
        <f>D35</f>
        <v>4.29</v>
      </c>
      <c r="F35" s="21">
        <f>D35*E14</f>
        <v>58298.097000000002</v>
      </c>
      <c r="G35" s="21">
        <f>F35*12</f>
        <v>699577.16399999999</v>
      </c>
      <c r="H35" s="8"/>
      <c r="I35" s="8"/>
      <c r="J35" s="8"/>
      <c r="K35" s="8"/>
      <c r="L35" s="8"/>
      <c r="M35" s="8"/>
      <c r="N35" s="8"/>
      <c r="O35" s="8"/>
      <c r="P35" s="8"/>
      <c r="Q35" s="8"/>
      <c r="R35" s="8"/>
      <c r="S35" s="8"/>
      <c r="T35" s="8"/>
      <c r="U35" s="8"/>
      <c r="V35" s="8"/>
      <c r="W35" s="8"/>
      <c r="X35" s="8"/>
      <c r="Y35" s="8"/>
      <c r="Z35" s="8"/>
    </row>
    <row r="36" spans="1:26" ht="308.25" customHeight="1" x14ac:dyDescent="0.25">
      <c r="A36" s="19"/>
      <c r="B36" s="204" t="s">
        <v>51</v>
      </c>
      <c r="C36" s="197"/>
      <c r="D36" s="197"/>
      <c r="E36" s="197"/>
      <c r="F36" s="197"/>
      <c r="G36" s="198"/>
      <c r="H36" s="8"/>
      <c r="I36" s="8"/>
      <c r="J36" s="8"/>
      <c r="K36" s="8"/>
      <c r="L36" s="8"/>
      <c r="M36" s="8"/>
      <c r="N36" s="8"/>
      <c r="O36" s="8"/>
      <c r="P36" s="8"/>
      <c r="Q36" s="8"/>
      <c r="R36" s="8"/>
      <c r="S36" s="8"/>
      <c r="T36" s="8"/>
      <c r="U36" s="8"/>
      <c r="V36" s="8"/>
      <c r="W36" s="8"/>
      <c r="X36" s="8"/>
      <c r="Y36" s="8"/>
      <c r="Z36" s="8"/>
    </row>
    <row r="37" spans="1:26" ht="20.25" customHeight="1" x14ac:dyDescent="0.25">
      <c r="A37" s="19" t="s">
        <v>52</v>
      </c>
      <c r="B37" s="36" t="s">
        <v>53</v>
      </c>
      <c r="C37" s="39"/>
      <c r="D37" s="38">
        <v>6.56</v>
      </c>
      <c r="E37" s="21">
        <f>D37</f>
        <v>6.56</v>
      </c>
      <c r="F37" s="21">
        <f>D37*E14</f>
        <v>89145.808000000005</v>
      </c>
      <c r="G37" s="21">
        <f>F37*12</f>
        <v>1069749.696</v>
      </c>
      <c r="H37" s="8"/>
      <c r="I37" s="8"/>
      <c r="J37" s="8"/>
      <c r="K37" s="8"/>
      <c r="L37" s="8"/>
      <c r="M37" s="8"/>
      <c r="N37" s="8"/>
      <c r="O37" s="8"/>
      <c r="P37" s="8"/>
      <c r="Q37" s="8"/>
      <c r="R37" s="8"/>
      <c r="S37" s="8"/>
      <c r="T37" s="8"/>
      <c r="U37" s="8"/>
      <c r="V37" s="8"/>
      <c r="W37" s="8"/>
      <c r="X37" s="8"/>
      <c r="Y37" s="8"/>
      <c r="Z37" s="8"/>
    </row>
    <row r="38" spans="1:26" ht="25.5" customHeight="1" x14ac:dyDescent="0.25">
      <c r="A38" s="40" t="s">
        <v>54</v>
      </c>
      <c r="B38" s="202" t="s">
        <v>55</v>
      </c>
      <c r="C38" s="197"/>
      <c r="D38" s="197"/>
      <c r="E38" s="197"/>
      <c r="F38" s="197"/>
      <c r="G38" s="198"/>
      <c r="H38" s="8"/>
      <c r="I38" s="8"/>
      <c r="J38" s="8"/>
      <c r="K38" s="8"/>
      <c r="L38" s="8"/>
      <c r="M38" s="8"/>
      <c r="N38" s="8"/>
      <c r="O38" s="8"/>
      <c r="P38" s="8"/>
      <c r="Q38" s="8"/>
      <c r="R38" s="8"/>
      <c r="S38" s="8"/>
      <c r="T38" s="8"/>
      <c r="U38" s="8"/>
      <c r="V38" s="8"/>
      <c r="W38" s="8"/>
      <c r="X38" s="8"/>
      <c r="Y38" s="8"/>
      <c r="Z38" s="8"/>
    </row>
    <row r="39" spans="1:26" ht="55.5" customHeight="1" x14ac:dyDescent="0.25">
      <c r="A39" s="41"/>
      <c r="B39" s="205" t="s">
        <v>56</v>
      </c>
      <c r="C39" s="197"/>
      <c r="D39" s="197"/>
      <c r="E39" s="197"/>
      <c r="F39" s="197"/>
      <c r="G39" s="198"/>
      <c r="H39" s="8"/>
      <c r="I39" s="8"/>
      <c r="J39" s="8"/>
      <c r="K39" s="8"/>
      <c r="L39" s="8"/>
      <c r="M39" s="8"/>
      <c r="N39" s="8"/>
      <c r="O39" s="8"/>
      <c r="P39" s="8"/>
      <c r="Q39" s="8"/>
      <c r="R39" s="8"/>
      <c r="S39" s="8"/>
      <c r="T39" s="8"/>
      <c r="U39" s="8"/>
      <c r="V39" s="8"/>
      <c r="W39" s="8"/>
      <c r="X39" s="8"/>
      <c r="Y39" s="8"/>
      <c r="Z39" s="8"/>
    </row>
    <row r="40" spans="1:26" ht="15.75" customHeight="1" x14ac:dyDescent="0.25">
      <c r="A40" s="40" t="s">
        <v>57</v>
      </c>
      <c r="B40" s="42" t="s">
        <v>58</v>
      </c>
      <c r="C40" s="37"/>
      <c r="D40" s="43">
        <v>1.67</v>
      </c>
      <c r="E40" s="26">
        <f>D40</f>
        <v>1.67</v>
      </c>
      <c r="F40" s="26">
        <f>D40*E14</f>
        <v>22694.131000000001</v>
      </c>
      <c r="G40" s="26">
        <f>F40*12</f>
        <v>272329.57200000004</v>
      </c>
      <c r="H40" s="44"/>
      <c r="I40" s="44"/>
      <c r="J40" s="44"/>
      <c r="K40" s="44"/>
      <c r="L40" s="44"/>
      <c r="M40" s="44"/>
      <c r="N40" s="44"/>
      <c r="O40" s="44"/>
      <c r="P40" s="44"/>
      <c r="Q40" s="44"/>
      <c r="R40" s="44"/>
      <c r="S40" s="44"/>
      <c r="T40" s="44"/>
      <c r="U40" s="44"/>
      <c r="V40" s="44"/>
      <c r="W40" s="44"/>
      <c r="X40" s="44"/>
      <c r="Y40" s="44"/>
      <c r="Z40" s="44"/>
    </row>
    <row r="41" spans="1:26" ht="15.75" customHeight="1" x14ac:dyDescent="0.25">
      <c r="A41" s="40" t="s">
        <v>59</v>
      </c>
      <c r="B41" s="42" t="s">
        <v>60</v>
      </c>
      <c r="C41" s="37"/>
      <c r="D41" s="43">
        <v>2.61</v>
      </c>
      <c r="E41" s="26">
        <f>D41</f>
        <v>2.61</v>
      </c>
      <c r="F41" s="26">
        <f>D41*E14</f>
        <v>35468.073000000004</v>
      </c>
      <c r="G41" s="26">
        <f>F41*12</f>
        <v>425616.87600000005</v>
      </c>
      <c r="H41" s="2"/>
      <c r="I41" s="2"/>
      <c r="J41" s="2"/>
      <c r="K41" s="2"/>
      <c r="L41" s="2"/>
      <c r="M41" s="2"/>
      <c r="N41" s="2"/>
      <c r="O41" s="2"/>
      <c r="P41" s="2"/>
      <c r="Q41" s="2"/>
      <c r="R41" s="2"/>
      <c r="S41" s="2"/>
      <c r="T41" s="2"/>
      <c r="U41" s="2"/>
      <c r="V41" s="2"/>
      <c r="W41" s="2"/>
      <c r="X41" s="2"/>
      <c r="Y41" s="2"/>
      <c r="Z41" s="2"/>
    </row>
    <row r="42" spans="1:26" ht="15" customHeight="1" x14ac:dyDescent="0.25">
      <c r="A42" s="206"/>
      <c r="B42" s="45" t="s">
        <v>61</v>
      </c>
      <c r="C42" s="46" t="s">
        <v>62</v>
      </c>
      <c r="D42" s="47"/>
      <c r="E42" s="26"/>
      <c r="F42" s="26"/>
      <c r="G42" s="26"/>
      <c r="H42" s="2"/>
      <c r="I42" s="2"/>
      <c r="J42" s="2"/>
      <c r="K42" s="2"/>
      <c r="L42" s="2"/>
      <c r="M42" s="2"/>
      <c r="N42" s="2"/>
      <c r="O42" s="2"/>
      <c r="P42" s="2"/>
      <c r="Q42" s="2"/>
      <c r="R42" s="2"/>
      <c r="S42" s="2"/>
      <c r="T42" s="2"/>
      <c r="U42" s="2"/>
      <c r="V42" s="2"/>
      <c r="W42" s="2"/>
      <c r="X42" s="2"/>
      <c r="Y42" s="2"/>
      <c r="Z42" s="2"/>
    </row>
    <row r="43" spans="1:26" ht="15.75" customHeight="1" x14ac:dyDescent="0.25">
      <c r="A43" s="207"/>
      <c r="B43" s="45" t="s">
        <v>63</v>
      </c>
      <c r="C43" s="46" t="s">
        <v>64</v>
      </c>
      <c r="D43" s="47"/>
      <c r="E43" s="26"/>
      <c r="F43" s="26"/>
      <c r="G43" s="26"/>
      <c r="H43" s="2"/>
      <c r="I43" s="2"/>
      <c r="J43" s="2"/>
      <c r="K43" s="2"/>
      <c r="L43" s="2"/>
      <c r="M43" s="2"/>
      <c r="N43" s="2"/>
      <c r="O43" s="2"/>
      <c r="P43" s="2"/>
      <c r="Q43" s="2"/>
      <c r="R43" s="2"/>
      <c r="S43" s="2"/>
      <c r="T43" s="2"/>
      <c r="U43" s="2"/>
      <c r="V43" s="2"/>
      <c r="W43" s="2"/>
      <c r="X43" s="2"/>
      <c r="Y43" s="2"/>
      <c r="Z43" s="2"/>
    </row>
    <row r="44" spans="1:26" ht="15.75" customHeight="1" x14ac:dyDescent="0.25">
      <c r="A44" s="40" t="s">
        <v>65</v>
      </c>
      <c r="B44" s="42" t="s">
        <v>66</v>
      </c>
      <c r="C44" s="37" t="s">
        <v>50</v>
      </c>
      <c r="D44" s="43">
        <v>2.19</v>
      </c>
      <c r="E44" s="26">
        <f>D44</f>
        <v>2.19</v>
      </c>
      <c r="F44" s="26">
        <f>E14*D44</f>
        <v>29760.567000000003</v>
      </c>
      <c r="G44" s="26">
        <f>F44*12</f>
        <v>357126.804</v>
      </c>
      <c r="H44" s="2"/>
      <c r="I44" s="2"/>
      <c r="J44" s="2"/>
      <c r="K44" s="2"/>
      <c r="L44" s="2"/>
      <c r="M44" s="2"/>
      <c r="N44" s="2"/>
      <c r="O44" s="2"/>
      <c r="P44" s="2"/>
      <c r="Q44" s="2"/>
      <c r="R44" s="2"/>
      <c r="S44" s="2"/>
      <c r="T44" s="2"/>
      <c r="U44" s="2"/>
      <c r="V44" s="2"/>
      <c r="W44" s="2"/>
      <c r="X44" s="2"/>
      <c r="Y44" s="2"/>
      <c r="Z44" s="2"/>
    </row>
    <row r="45" spans="1:26" ht="38.25" customHeight="1" x14ac:dyDescent="0.25">
      <c r="A45" s="40"/>
      <c r="B45" s="208" t="s">
        <v>67</v>
      </c>
      <c r="C45" s="197"/>
      <c r="D45" s="197"/>
      <c r="E45" s="197"/>
      <c r="F45" s="197"/>
      <c r="G45" s="198"/>
      <c r="H45" s="2"/>
      <c r="I45" s="2"/>
      <c r="J45" s="2"/>
      <c r="K45" s="2"/>
      <c r="L45" s="2"/>
      <c r="M45" s="2"/>
      <c r="N45" s="2"/>
      <c r="O45" s="2"/>
      <c r="P45" s="2"/>
      <c r="Q45" s="2"/>
      <c r="R45" s="2"/>
      <c r="S45" s="2"/>
      <c r="T45" s="2"/>
      <c r="U45" s="2"/>
      <c r="V45" s="2"/>
      <c r="W45" s="2"/>
      <c r="X45" s="2"/>
      <c r="Y45" s="2"/>
      <c r="Z45" s="2"/>
    </row>
    <row r="46" spans="1:26" ht="19.5" customHeight="1" x14ac:dyDescent="0.25">
      <c r="A46" s="40" t="s">
        <v>68</v>
      </c>
      <c r="B46" s="42" t="s">
        <v>69</v>
      </c>
      <c r="C46" s="37" t="s">
        <v>70</v>
      </c>
      <c r="D46" s="43">
        <v>0.09</v>
      </c>
      <c r="E46" s="26">
        <f>D46</f>
        <v>0.09</v>
      </c>
      <c r="F46" s="26">
        <f>D46*E14</f>
        <v>1223.037</v>
      </c>
      <c r="G46" s="26">
        <f>F46*12</f>
        <v>14676.444</v>
      </c>
      <c r="H46" s="48"/>
      <c r="I46" s="2"/>
      <c r="J46" s="2"/>
      <c r="K46" s="2"/>
      <c r="L46" s="2"/>
      <c r="M46" s="2"/>
      <c r="N46" s="2"/>
      <c r="O46" s="2"/>
      <c r="P46" s="2"/>
      <c r="Q46" s="2"/>
      <c r="R46" s="2"/>
      <c r="S46" s="2"/>
      <c r="T46" s="2"/>
      <c r="U46" s="2"/>
      <c r="V46" s="2"/>
      <c r="W46" s="2"/>
      <c r="X46" s="2"/>
      <c r="Y46" s="2"/>
      <c r="Z46" s="2"/>
    </row>
    <row r="47" spans="1:26" ht="15.75" customHeight="1" x14ac:dyDescent="0.25">
      <c r="A47" s="19" t="s">
        <v>71</v>
      </c>
      <c r="B47" s="36" t="s">
        <v>72</v>
      </c>
      <c r="C47" s="49"/>
      <c r="D47" s="38">
        <v>3.91</v>
      </c>
      <c r="E47" s="50">
        <v>3.91</v>
      </c>
      <c r="F47" s="21">
        <f>D47*E14</f>
        <v>53134.163000000008</v>
      </c>
      <c r="G47" s="21">
        <f>F47*12</f>
        <v>637609.95600000012</v>
      </c>
      <c r="H47" s="8"/>
      <c r="I47" s="8"/>
      <c r="J47" s="8"/>
      <c r="K47" s="8"/>
      <c r="L47" s="8"/>
      <c r="M47" s="8"/>
      <c r="N47" s="8"/>
      <c r="O47" s="8"/>
      <c r="P47" s="8"/>
      <c r="Q47" s="8"/>
      <c r="R47" s="8"/>
      <c r="S47" s="8"/>
      <c r="T47" s="8"/>
      <c r="U47" s="8"/>
      <c r="V47" s="8"/>
      <c r="W47" s="8"/>
      <c r="X47" s="8"/>
      <c r="Y47" s="8"/>
      <c r="Z47" s="8"/>
    </row>
    <row r="48" spans="1:26" ht="15.75" customHeight="1" x14ac:dyDescent="0.25">
      <c r="A48" s="51"/>
      <c r="B48" s="46" t="s">
        <v>73</v>
      </c>
      <c r="C48" s="52" t="s">
        <v>74</v>
      </c>
      <c r="D48" s="53"/>
      <c r="E48" s="54"/>
      <c r="F48" s="54"/>
      <c r="G48" s="54"/>
      <c r="H48" s="8"/>
      <c r="I48" s="8"/>
      <c r="J48" s="8"/>
      <c r="K48" s="8"/>
      <c r="L48" s="8"/>
      <c r="M48" s="8"/>
      <c r="N48" s="8"/>
      <c r="O48" s="8"/>
      <c r="P48" s="8"/>
      <c r="Q48" s="8"/>
      <c r="R48" s="8"/>
      <c r="S48" s="8"/>
      <c r="T48" s="8"/>
      <c r="U48" s="8"/>
      <c r="V48" s="8"/>
      <c r="W48" s="8"/>
      <c r="X48" s="8"/>
      <c r="Y48" s="8"/>
      <c r="Z48" s="8"/>
    </row>
    <row r="49" spans="1:26" ht="17.25" customHeight="1" x14ac:dyDescent="0.25">
      <c r="A49" s="55"/>
      <c r="B49" s="46" t="s">
        <v>75</v>
      </c>
      <c r="C49" s="52" t="s">
        <v>74</v>
      </c>
      <c r="D49" s="53"/>
      <c r="E49" s="54"/>
      <c r="F49" s="54"/>
      <c r="G49" s="54"/>
      <c r="H49" s="8"/>
      <c r="I49" s="8"/>
      <c r="J49" s="8"/>
      <c r="K49" s="8"/>
      <c r="L49" s="8"/>
      <c r="M49" s="8"/>
      <c r="N49" s="8"/>
      <c r="O49" s="8"/>
      <c r="P49" s="8"/>
      <c r="Q49" s="8"/>
      <c r="R49" s="8"/>
      <c r="S49" s="8"/>
      <c r="T49" s="8"/>
      <c r="U49" s="8"/>
      <c r="V49" s="8"/>
      <c r="W49" s="8"/>
      <c r="X49" s="8"/>
      <c r="Y49" s="8"/>
      <c r="Z49" s="8"/>
    </row>
    <row r="50" spans="1:26" ht="17.25" customHeight="1" x14ac:dyDescent="0.25">
      <c r="A50" s="55"/>
      <c r="B50" s="46" t="s">
        <v>76</v>
      </c>
      <c r="C50" s="46" t="s">
        <v>77</v>
      </c>
      <c r="D50" s="53"/>
      <c r="E50" s="54"/>
      <c r="F50" s="54"/>
      <c r="G50" s="54"/>
      <c r="H50" s="8"/>
      <c r="I50" s="8"/>
      <c r="J50" s="8"/>
      <c r="K50" s="8"/>
      <c r="L50" s="8"/>
      <c r="M50" s="8"/>
      <c r="N50" s="8"/>
      <c r="O50" s="8"/>
      <c r="P50" s="8"/>
      <c r="Q50" s="8"/>
      <c r="R50" s="8"/>
      <c r="S50" s="8"/>
      <c r="T50" s="8"/>
      <c r="U50" s="8"/>
      <c r="V50" s="8"/>
      <c r="W50" s="8"/>
      <c r="X50" s="8"/>
      <c r="Y50" s="8"/>
      <c r="Z50" s="8"/>
    </row>
    <row r="51" spans="1:26" ht="15.75" customHeight="1" x14ac:dyDescent="0.25">
      <c r="A51" s="55"/>
      <c r="B51" s="46" t="s">
        <v>78</v>
      </c>
      <c r="C51" s="46" t="s">
        <v>79</v>
      </c>
      <c r="D51" s="53"/>
      <c r="E51" s="54"/>
      <c r="F51" s="54"/>
      <c r="G51" s="54"/>
      <c r="H51" s="8"/>
      <c r="I51" s="8"/>
      <c r="J51" s="8"/>
      <c r="K51" s="8"/>
      <c r="L51" s="8"/>
      <c r="M51" s="8"/>
      <c r="N51" s="8"/>
      <c r="O51" s="8"/>
      <c r="P51" s="8"/>
      <c r="Q51" s="8"/>
      <c r="R51" s="8"/>
      <c r="S51" s="8"/>
      <c r="T51" s="8"/>
      <c r="U51" s="8"/>
      <c r="V51" s="8"/>
      <c r="W51" s="8"/>
      <c r="X51" s="8"/>
      <c r="Y51" s="8"/>
      <c r="Z51" s="8"/>
    </row>
    <row r="52" spans="1:26" ht="15.75" customHeight="1" x14ac:dyDescent="0.25">
      <c r="A52" s="55"/>
      <c r="B52" s="46" t="s">
        <v>80</v>
      </c>
      <c r="C52" s="46" t="s">
        <v>81</v>
      </c>
      <c r="D52" s="53"/>
      <c r="E52" s="54"/>
      <c r="F52" s="54"/>
      <c r="G52" s="54"/>
      <c r="H52" s="8"/>
      <c r="I52" s="8"/>
      <c r="J52" s="8"/>
      <c r="K52" s="8"/>
      <c r="L52" s="8"/>
      <c r="M52" s="8"/>
      <c r="N52" s="8"/>
      <c r="O52" s="8"/>
      <c r="P52" s="8"/>
      <c r="Q52" s="8"/>
      <c r="R52" s="8"/>
      <c r="S52" s="8"/>
      <c r="T52" s="8"/>
      <c r="U52" s="8"/>
      <c r="V52" s="8"/>
      <c r="W52" s="8"/>
      <c r="X52" s="8"/>
      <c r="Y52" s="8"/>
      <c r="Z52" s="8"/>
    </row>
    <row r="53" spans="1:26" ht="15.75" customHeight="1" x14ac:dyDescent="0.25">
      <c r="A53" s="55"/>
      <c r="B53" s="46" t="s">
        <v>82</v>
      </c>
      <c r="C53" s="46" t="s">
        <v>81</v>
      </c>
      <c r="D53" s="53"/>
      <c r="E53" s="54"/>
      <c r="F53" s="54"/>
      <c r="G53" s="54"/>
      <c r="H53" s="8"/>
      <c r="I53" s="8"/>
      <c r="J53" s="8"/>
      <c r="K53" s="8"/>
      <c r="L53" s="8"/>
      <c r="M53" s="8"/>
      <c r="N53" s="8"/>
      <c r="O53" s="8"/>
      <c r="P53" s="8"/>
      <c r="Q53" s="8"/>
      <c r="R53" s="8"/>
      <c r="S53" s="8"/>
      <c r="T53" s="8"/>
      <c r="U53" s="8"/>
      <c r="V53" s="8"/>
      <c r="W53" s="8"/>
      <c r="X53" s="8"/>
      <c r="Y53" s="8"/>
      <c r="Z53" s="8"/>
    </row>
    <row r="54" spans="1:26" ht="15.75" customHeight="1" x14ac:dyDescent="0.25">
      <c r="A54" s="55"/>
      <c r="B54" s="46" t="s">
        <v>83</v>
      </c>
      <c r="C54" s="46" t="s">
        <v>77</v>
      </c>
      <c r="D54" s="53"/>
      <c r="E54" s="54"/>
      <c r="F54" s="54"/>
      <c r="G54" s="54"/>
      <c r="H54" s="8"/>
      <c r="I54" s="8"/>
      <c r="J54" s="8"/>
      <c r="K54" s="8"/>
      <c r="L54" s="8"/>
      <c r="M54" s="8"/>
      <c r="N54" s="8"/>
      <c r="O54" s="8"/>
      <c r="P54" s="8"/>
      <c r="Q54" s="8"/>
      <c r="R54" s="8"/>
      <c r="S54" s="8"/>
      <c r="T54" s="8"/>
      <c r="U54" s="8"/>
      <c r="V54" s="8"/>
      <c r="W54" s="8"/>
      <c r="X54" s="8"/>
      <c r="Y54" s="8"/>
      <c r="Z54" s="8"/>
    </row>
    <row r="55" spans="1:26" ht="15.75" customHeight="1" x14ac:dyDescent="0.25">
      <c r="A55" s="55"/>
      <c r="B55" s="46" t="s">
        <v>84</v>
      </c>
      <c r="C55" s="46" t="s">
        <v>77</v>
      </c>
      <c r="D55" s="53"/>
      <c r="E55" s="54"/>
      <c r="F55" s="54"/>
      <c r="G55" s="54"/>
      <c r="H55" s="8"/>
      <c r="I55" s="8"/>
      <c r="J55" s="8"/>
      <c r="K55" s="8"/>
      <c r="L55" s="8"/>
      <c r="M55" s="8"/>
      <c r="N55" s="8"/>
      <c r="O55" s="8"/>
      <c r="P55" s="8"/>
      <c r="Q55" s="8"/>
      <c r="R55" s="8"/>
      <c r="S55" s="8"/>
      <c r="T55" s="8"/>
      <c r="U55" s="8"/>
      <c r="V55" s="8"/>
      <c r="W55" s="8"/>
      <c r="X55" s="8"/>
      <c r="Y55" s="8"/>
      <c r="Z55" s="8"/>
    </row>
    <row r="56" spans="1:26" ht="15.75" customHeight="1" x14ac:dyDescent="0.25">
      <c r="A56" s="55"/>
      <c r="B56" s="46" t="s">
        <v>85</v>
      </c>
      <c r="C56" s="52" t="s">
        <v>74</v>
      </c>
      <c r="D56" s="53"/>
      <c r="E56" s="54"/>
      <c r="F56" s="54"/>
      <c r="G56" s="54"/>
      <c r="H56" s="8"/>
      <c r="I56" s="8"/>
      <c r="J56" s="8"/>
      <c r="K56" s="8"/>
      <c r="L56" s="8"/>
      <c r="M56" s="8"/>
      <c r="N56" s="8"/>
      <c r="O56" s="8"/>
      <c r="P56" s="8"/>
      <c r="Q56" s="8"/>
      <c r="R56" s="8"/>
      <c r="S56" s="8"/>
      <c r="T56" s="8"/>
      <c r="U56" s="8"/>
      <c r="V56" s="8"/>
      <c r="W56" s="8"/>
      <c r="X56" s="8"/>
      <c r="Y56" s="8"/>
      <c r="Z56" s="8"/>
    </row>
    <row r="57" spans="1:26" ht="16.5" customHeight="1" x14ac:dyDescent="0.25">
      <c r="A57" s="56"/>
      <c r="B57" s="46" t="s">
        <v>86</v>
      </c>
      <c r="C57" s="46" t="s">
        <v>87</v>
      </c>
      <c r="D57" s="53"/>
      <c r="E57" s="54"/>
      <c r="F57" s="54"/>
      <c r="G57" s="54"/>
      <c r="H57" s="8"/>
      <c r="I57" s="8"/>
      <c r="J57" s="8"/>
      <c r="K57" s="8"/>
      <c r="L57" s="8"/>
      <c r="M57" s="8"/>
      <c r="N57" s="8"/>
      <c r="O57" s="8"/>
      <c r="P57" s="8"/>
      <c r="Q57" s="8"/>
      <c r="R57" s="8"/>
      <c r="S57" s="8"/>
      <c r="T57" s="8"/>
      <c r="U57" s="8"/>
      <c r="V57" s="8"/>
      <c r="W57" s="8"/>
      <c r="X57" s="8"/>
      <c r="Y57" s="8"/>
      <c r="Z57" s="8"/>
    </row>
    <row r="58" spans="1:26" ht="15.75" customHeight="1" x14ac:dyDescent="0.25">
      <c r="A58" s="19" t="s">
        <v>88</v>
      </c>
      <c r="B58" s="36" t="s">
        <v>89</v>
      </c>
      <c r="C58" s="39"/>
      <c r="D58" s="38">
        <v>6.95</v>
      </c>
      <c r="E58" s="21">
        <v>6.95</v>
      </c>
      <c r="F58" s="21">
        <f>E58*E14</f>
        <v>94445.635000000009</v>
      </c>
      <c r="G58" s="21">
        <f>F58*12</f>
        <v>1133347.6200000001</v>
      </c>
      <c r="H58" s="8"/>
      <c r="I58" s="8"/>
      <c r="J58" s="8"/>
      <c r="K58" s="8"/>
      <c r="L58" s="8"/>
      <c r="M58" s="8"/>
      <c r="N58" s="8"/>
      <c r="O58" s="8"/>
      <c r="P58" s="8"/>
      <c r="Q58" s="8"/>
      <c r="R58" s="8"/>
      <c r="S58" s="8"/>
      <c r="T58" s="8"/>
      <c r="U58" s="8"/>
      <c r="V58" s="8"/>
      <c r="W58" s="8"/>
      <c r="X58" s="8"/>
      <c r="Y58" s="8"/>
      <c r="Z58" s="8"/>
    </row>
    <row r="59" spans="1:26" ht="34.5" customHeight="1" x14ac:dyDescent="0.25">
      <c r="A59" s="19"/>
      <c r="B59" s="209" t="s">
        <v>90</v>
      </c>
      <c r="C59" s="197"/>
      <c r="D59" s="197"/>
      <c r="E59" s="197"/>
      <c r="F59" s="197"/>
      <c r="G59" s="198"/>
      <c r="H59" s="8"/>
      <c r="I59" s="8"/>
      <c r="J59" s="8"/>
      <c r="K59" s="8"/>
      <c r="L59" s="8"/>
      <c r="M59" s="8"/>
      <c r="N59" s="8"/>
      <c r="O59" s="8"/>
      <c r="P59" s="8"/>
      <c r="Q59" s="8"/>
      <c r="R59" s="8"/>
      <c r="S59" s="8"/>
      <c r="T59" s="8"/>
      <c r="U59" s="8"/>
      <c r="V59" s="8"/>
      <c r="W59" s="8"/>
      <c r="X59" s="8"/>
      <c r="Y59" s="8"/>
      <c r="Z59" s="8"/>
    </row>
    <row r="60" spans="1:26" ht="15.75" customHeight="1" x14ac:dyDescent="0.25">
      <c r="A60" s="40" t="s">
        <v>91</v>
      </c>
      <c r="B60" s="202" t="s">
        <v>92</v>
      </c>
      <c r="C60" s="197"/>
      <c r="D60" s="198"/>
      <c r="E60" s="26"/>
      <c r="F60" s="26"/>
      <c r="G60" s="57">
        <f>0.75*G58</f>
        <v>850010.71500000008</v>
      </c>
      <c r="H60" s="8"/>
      <c r="I60" s="8"/>
      <c r="J60" s="8"/>
      <c r="K60" s="8"/>
      <c r="L60" s="8"/>
      <c r="M60" s="8"/>
      <c r="N60" s="8"/>
      <c r="O60" s="8"/>
      <c r="P60" s="8"/>
      <c r="Q60" s="8"/>
      <c r="R60" s="8"/>
      <c r="S60" s="8"/>
      <c r="T60" s="8"/>
      <c r="U60" s="8"/>
      <c r="V60" s="8"/>
      <c r="W60" s="8"/>
      <c r="X60" s="8"/>
      <c r="Y60" s="8"/>
      <c r="Z60" s="8"/>
    </row>
    <row r="61" spans="1:26" ht="15.75" customHeight="1" x14ac:dyDescent="0.25">
      <c r="A61" s="31" t="s">
        <v>93</v>
      </c>
      <c r="B61" s="202" t="s">
        <v>94</v>
      </c>
      <c r="C61" s="197"/>
      <c r="D61" s="198"/>
      <c r="E61" s="26"/>
      <c r="F61" s="26"/>
      <c r="G61" s="57">
        <f>0.25*G58</f>
        <v>283336.90500000003</v>
      </c>
      <c r="H61" s="8"/>
      <c r="I61" s="8"/>
      <c r="J61" s="8"/>
      <c r="K61" s="8"/>
      <c r="L61" s="8"/>
      <c r="M61" s="8"/>
      <c r="N61" s="8"/>
      <c r="O61" s="8"/>
      <c r="P61" s="8"/>
      <c r="Q61" s="8"/>
      <c r="R61" s="8"/>
      <c r="S61" s="8"/>
      <c r="T61" s="8"/>
      <c r="U61" s="8"/>
      <c r="V61" s="8"/>
      <c r="W61" s="8"/>
      <c r="X61" s="8"/>
      <c r="Y61" s="8"/>
      <c r="Z61" s="8"/>
    </row>
    <row r="62" spans="1:26" ht="15.75" customHeight="1" x14ac:dyDescent="0.25">
      <c r="A62" s="33" t="s">
        <v>95</v>
      </c>
      <c r="B62" s="36" t="s">
        <v>96</v>
      </c>
      <c r="C62" s="37"/>
      <c r="D62" s="38">
        <v>2.5299999999999998</v>
      </c>
      <c r="E62" s="21">
        <f>D62</f>
        <v>2.5299999999999998</v>
      </c>
      <c r="F62" s="21">
        <f>D62*E14</f>
        <v>34380.929000000004</v>
      </c>
      <c r="G62" s="21">
        <f>F62*12</f>
        <v>412571.14800000004</v>
      </c>
      <c r="H62" s="8"/>
      <c r="I62" s="8"/>
      <c r="J62" s="8"/>
      <c r="K62" s="8"/>
      <c r="L62" s="8"/>
      <c r="M62" s="8"/>
      <c r="N62" s="8"/>
      <c r="O62" s="8"/>
      <c r="P62" s="8"/>
      <c r="Q62" s="8"/>
      <c r="R62" s="8"/>
      <c r="S62" s="8"/>
      <c r="T62" s="8"/>
      <c r="U62" s="8"/>
      <c r="V62" s="8"/>
      <c r="W62" s="8"/>
      <c r="X62" s="8"/>
      <c r="Y62" s="8"/>
      <c r="Z62" s="8"/>
    </row>
    <row r="63" spans="1:26" ht="39.75" customHeight="1" x14ac:dyDescent="0.25">
      <c r="A63" s="31"/>
      <c r="B63" s="208" t="s">
        <v>97</v>
      </c>
      <c r="C63" s="197"/>
      <c r="D63" s="197"/>
      <c r="E63" s="197"/>
      <c r="F63" s="197"/>
      <c r="G63" s="198"/>
      <c r="H63" s="8"/>
      <c r="I63" s="8"/>
      <c r="J63" s="8"/>
      <c r="K63" s="8"/>
      <c r="L63" s="8"/>
      <c r="M63" s="8"/>
      <c r="N63" s="8"/>
      <c r="O63" s="8"/>
      <c r="P63" s="8"/>
      <c r="Q63" s="8"/>
      <c r="R63" s="8"/>
      <c r="S63" s="8"/>
      <c r="T63" s="8"/>
      <c r="U63" s="8"/>
      <c r="V63" s="8"/>
      <c r="W63" s="8"/>
      <c r="X63" s="8"/>
      <c r="Y63" s="8"/>
      <c r="Z63" s="8"/>
    </row>
    <row r="64" spans="1:26" ht="15.75" customHeight="1" x14ac:dyDescent="0.25">
      <c r="A64" s="31"/>
      <c r="B64" s="58" t="s">
        <v>98</v>
      </c>
      <c r="C64" s="39"/>
      <c r="D64" s="59"/>
      <c r="E64" s="59"/>
      <c r="F64" s="59"/>
      <c r="G64" s="60"/>
      <c r="H64" s="8"/>
      <c r="I64" s="8"/>
      <c r="J64" s="8"/>
      <c r="K64" s="8"/>
      <c r="L64" s="8"/>
      <c r="M64" s="8"/>
      <c r="N64" s="8"/>
      <c r="O64" s="8"/>
      <c r="P64" s="8"/>
      <c r="Q64" s="8"/>
      <c r="R64" s="8"/>
      <c r="S64" s="8"/>
      <c r="T64" s="8"/>
      <c r="U64" s="8"/>
      <c r="V64" s="8"/>
      <c r="W64" s="8"/>
      <c r="X64" s="8"/>
      <c r="Y64" s="8"/>
      <c r="Z64" s="8"/>
    </row>
    <row r="65" spans="1:26" ht="15.75" customHeight="1" x14ac:dyDescent="0.25">
      <c r="A65" s="31"/>
      <c r="B65" s="45" t="s">
        <v>99</v>
      </c>
      <c r="C65" s="52" t="s">
        <v>100</v>
      </c>
      <c r="D65" s="59"/>
      <c r="E65" s="59"/>
      <c r="F65" s="59"/>
      <c r="G65" s="60"/>
      <c r="H65" s="8"/>
      <c r="I65" s="8"/>
      <c r="J65" s="8"/>
      <c r="K65" s="8"/>
      <c r="L65" s="8"/>
      <c r="M65" s="8"/>
      <c r="N65" s="8"/>
      <c r="O65" s="8"/>
      <c r="P65" s="8"/>
      <c r="Q65" s="8"/>
      <c r="R65" s="8"/>
      <c r="S65" s="8"/>
      <c r="T65" s="8"/>
      <c r="U65" s="8"/>
      <c r="V65" s="8"/>
      <c r="W65" s="8"/>
      <c r="X65" s="8"/>
      <c r="Y65" s="8"/>
      <c r="Z65" s="8"/>
    </row>
    <row r="66" spans="1:26" ht="15.75" customHeight="1" x14ac:dyDescent="0.25">
      <c r="A66" s="31"/>
      <c r="B66" s="45" t="s">
        <v>101</v>
      </c>
      <c r="C66" s="52" t="s">
        <v>102</v>
      </c>
      <c r="D66" s="59"/>
      <c r="E66" s="59"/>
      <c r="F66" s="59"/>
      <c r="G66" s="60"/>
      <c r="H66" s="8"/>
      <c r="I66" s="8"/>
      <c r="J66" s="8"/>
      <c r="K66" s="8"/>
      <c r="L66" s="8"/>
      <c r="M66" s="8"/>
      <c r="N66" s="8"/>
      <c r="O66" s="8"/>
      <c r="P66" s="8"/>
      <c r="Q66" s="8"/>
      <c r="R66" s="8"/>
      <c r="S66" s="8"/>
      <c r="T66" s="8"/>
      <c r="U66" s="8"/>
      <c r="V66" s="8"/>
      <c r="W66" s="8"/>
      <c r="X66" s="8"/>
      <c r="Y66" s="8"/>
      <c r="Z66" s="8"/>
    </row>
    <row r="67" spans="1:26" ht="15.75" customHeight="1" x14ac:dyDescent="0.25">
      <c r="A67" s="31"/>
      <c r="B67" s="45" t="s">
        <v>103</v>
      </c>
      <c r="C67" s="52" t="s">
        <v>104</v>
      </c>
      <c r="D67" s="59"/>
      <c r="E67" s="59"/>
      <c r="F67" s="59"/>
      <c r="G67" s="60"/>
      <c r="H67" s="8"/>
      <c r="I67" s="8"/>
      <c r="J67" s="8"/>
      <c r="K67" s="8"/>
      <c r="L67" s="8"/>
      <c r="M67" s="8"/>
      <c r="N67" s="8"/>
      <c r="O67" s="8"/>
      <c r="P67" s="8"/>
      <c r="Q67" s="8"/>
      <c r="R67" s="8"/>
      <c r="S67" s="8"/>
      <c r="T67" s="8"/>
      <c r="U67" s="8"/>
      <c r="V67" s="8"/>
      <c r="W67" s="8"/>
      <c r="X67" s="8"/>
      <c r="Y67" s="8"/>
      <c r="Z67" s="8"/>
    </row>
    <row r="68" spans="1:26" ht="15.75" customHeight="1" x14ac:dyDescent="0.25">
      <c r="A68" s="31"/>
      <c r="B68" s="45" t="s">
        <v>105</v>
      </c>
      <c r="C68" s="52" t="s">
        <v>106</v>
      </c>
      <c r="D68" s="59"/>
      <c r="E68" s="59"/>
      <c r="F68" s="59"/>
      <c r="G68" s="60"/>
      <c r="H68" s="8"/>
      <c r="I68" s="8"/>
      <c r="J68" s="8"/>
      <c r="K68" s="8"/>
      <c r="L68" s="8"/>
      <c r="M68" s="8"/>
      <c r="N68" s="8"/>
      <c r="O68" s="8"/>
      <c r="P68" s="8"/>
      <c r="Q68" s="8"/>
      <c r="R68" s="8"/>
      <c r="S68" s="8"/>
      <c r="T68" s="8"/>
      <c r="U68" s="8"/>
      <c r="V68" s="8"/>
      <c r="W68" s="8"/>
      <c r="X68" s="8"/>
      <c r="Y68" s="8"/>
      <c r="Z68" s="8"/>
    </row>
    <row r="69" spans="1:26" ht="15.75" customHeight="1" x14ac:dyDescent="0.25">
      <c r="A69" s="31"/>
      <c r="B69" s="45" t="s">
        <v>107</v>
      </c>
      <c r="C69" s="52" t="s">
        <v>108</v>
      </c>
      <c r="D69" s="59"/>
      <c r="E69" s="59"/>
      <c r="F69" s="59"/>
      <c r="G69" s="60"/>
      <c r="H69" s="8"/>
      <c r="I69" s="8"/>
      <c r="J69" s="8"/>
      <c r="K69" s="8"/>
      <c r="L69" s="8"/>
      <c r="M69" s="8"/>
      <c r="N69" s="8"/>
      <c r="O69" s="8"/>
      <c r="P69" s="8"/>
      <c r="Q69" s="8"/>
      <c r="R69" s="8"/>
      <c r="S69" s="8"/>
      <c r="T69" s="8"/>
      <c r="U69" s="8"/>
      <c r="V69" s="8"/>
      <c r="W69" s="8"/>
      <c r="X69" s="8"/>
      <c r="Y69" s="8"/>
      <c r="Z69" s="8"/>
    </row>
    <row r="70" spans="1:26" ht="15.75" customHeight="1" x14ac:dyDescent="0.25">
      <c r="A70" s="31"/>
      <c r="B70" s="45" t="s">
        <v>109</v>
      </c>
      <c r="C70" s="52" t="s">
        <v>110</v>
      </c>
      <c r="D70" s="59"/>
      <c r="E70" s="59"/>
      <c r="F70" s="59"/>
      <c r="G70" s="60"/>
      <c r="H70" s="8"/>
      <c r="I70" s="8"/>
      <c r="J70" s="8"/>
      <c r="K70" s="8"/>
      <c r="L70" s="8"/>
      <c r="M70" s="8"/>
      <c r="N70" s="8"/>
      <c r="O70" s="8"/>
      <c r="P70" s="8"/>
      <c r="Q70" s="8"/>
      <c r="R70" s="8"/>
      <c r="S70" s="8"/>
      <c r="T70" s="8"/>
      <c r="U70" s="8"/>
      <c r="V70" s="8"/>
      <c r="W70" s="8"/>
      <c r="X70" s="8"/>
      <c r="Y70" s="8"/>
      <c r="Z70" s="8"/>
    </row>
    <row r="71" spans="1:26" ht="15.75" customHeight="1" x14ac:dyDescent="0.25">
      <c r="A71" s="31"/>
      <c r="B71" s="45" t="s">
        <v>111</v>
      </c>
      <c r="C71" s="52" t="s">
        <v>112</v>
      </c>
      <c r="D71" s="59"/>
      <c r="E71" s="59"/>
      <c r="F71" s="59"/>
      <c r="G71" s="60"/>
      <c r="H71" s="8"/>
      <c r="I71" s="8"/>
      <c r="J71" s="8"/>
      <c r="K71" s="8"/>
      <c r="L71" s="8"/>
      <c r="M71" s="8"/>
      <c r="N71" s="8"/>
      <c r="O71" s="8"/>
      <c r="P71" s="8"/>
      <c r="Q71" s="8"/>
      <c r="R71" s="8"/>
      <c r="S71" s="8"/>
      <c r="T71" s="8"/>
      <c r="U71" s="8"/>
      <c r="V71" s="8"/>
      <c r="W71" s="8"/>
      <c r="X71" s="8"/>
      <c r="Y71" s="8"/>
      <c r="Z71" s="8"/>
    </row>
    <row r="72" spans="1:26" ht="15.75" customHeight="1" x14ac:dyDescent="0.25">
      <c r="A72" s="31"/>
      <c r="B72" s="45" t="s">
        <v>113</v>
      </c>
      <c r="C72" s="52" t="s">
        <v>114</v>
      </c>
      <c r="D72" s="59"/>
      <c r="E72" s="59"/>
      <c r="F72" s="59"/>
      <c r="G72" s="60"/>
      <c r="H72" s="8"/>
      <c r="I72" s="8"/>
      <c r="J72" s="8"/>
      <c r="K72" s="8"/>
      <c r="L72" s="8"/>
      <c r="M72" s="8"/>
      <c r="N72" s="8"/>
      <c r="O72" s="8"/>
      <c r="P72" s="8"/>
      <c r="Q72" s="8"/>
      <c r="R72" s="8"/>
      <c r="S72" s="8"/>
      <c r="T72" s="8"/>
      <c r="U72" s="8"/>
      <c r="V72" s="8"/>
      <c r="W72" s="8"/>
      <c r="X72" s="8"/>
      <c r="Y72" s="8"/>
      <c r="Z72" s="8"/>
    </row>
    <row r="73" spans="1:26" ht="15.75" customHeight="1" x14ac:dyDescent="0.25">
      <c r="A73" s="31"/>
      <c r="B73" s="45" t="s">
        <v>115</v>
      </c>
      <c r="C73" s="46" t="s">
        <v>110</v>
      </c>
      <c r="D73" s="59"/>
      <c r="E73" s="59"/>
      <c r="F73" s="59"/>
      <c r="G73" s="60"/>
      <c r="H73" s="8"/>
      <c r="I73" s="8"/>
      <c r="J73" s="8"/>
      <c r="K73" s="8"/>
      <c r="L73" s="8"/>
      <c r="M73" s="8"/>
      <c r="N73" s="8"/>
      <c r="O73" s="8"/>
      <c r="P73" s="8"/>
      <c r="Q73" s="8"/>
      <c r="R73" s="8"/>
      <c r="S73" s="8"/>
      <c r="T73" s="8"/>
      <c r="U73" s="8"/>
      <c r="V73" s="8"/>
      <c r="W73" s="8"/>
      <c r="X73" s="8"/>
      <c r="Y73" s="8"/>
      <c r="Z73" s="8"/>
    </row>
    <row r="74" spans="1:26" ht="15.75" customHeight="1" x14ac:dyDescent="0.25">
      <c r="A74" s="31"/>
      <c r="B74" s="45" t="s">
        <v>116</v>
      </c>
      <c r="C74" s="46" t="s">
        <v>117</v>
      </c>
      <c r="D74" s="59"/>
      <c r="E74" s="59"/>
      <c r="F74" s="59"/>
      <c r="G74" s="60"/>
      <c r="H74" s="8"/>
      <c r="I74" s="8"/>
      <c r="J74" s="8"/>
      <c r="K74" s="8"/>
      <c r="L74" s="8"/>
      <c r="M74" s="8"/>
      <c r="N74" s="8"/>
      <c r="O74" s="8"/>
      <c r="P74" s="8"/>
      <c r="Q74" s="8"/>
      <c r="R74" s="8"/>
      <c r="S74" s="8"/>
      <c r="T74" s="8"/>
      <c r="U74" s="8"/>
      <c r="V74" s="8"/>
      <c r="W74" s="8"/>
      <c r="X74" s="8"/>
      <c r="Y74" s="8"/>
      <c r="Z74" s="8"/>
    </row>
    <row r="75" spans="1:26" ht="15.75" customHeight="1" x14ac:dyDescent="0.25">
      <c r="A75" s="31"/>
      <c r="B75" s="61" t="s">
        <v>118</v>
      </c>
      <c r="C75" s="62"/>
      <c r="D75" s="59"/>
      <c r="E75" s="59"/>
      <c r="F75" s="59"/>
      <c r="G75" s="60"/>
      <c r="H75" s="8"/>
      <c r="I75" s="8"/>
      <c r="J75" s="8"/>
      <c r="K75" s="8"/>
      <c r="L75" s="8"/>
      <c r="M75" s="8"/>
      <c r="N75" s="8"/>
      <c r="O75" s="8"/>
      <c r="P75" s="8"/>
      <c r="Q75" s="8"/>
      <c r="R75" s="8"/>
      <c r="S75" s="8"/>
      <c r="T75" s="8"/>
      <c r="U75" s="8"/>
      <c r="V75" s="8"/>
      <c r="W75" s="8"/>
      <c r="X75" s="8"/>
      <c r="Y75" s="8"/>
      <c r="Z75" s="8"/>
    </row>
    <row r="76" spans="1:26" ht="15.75" customHeight="1" x14ac:dyDescent="0.25">
      <c r="A76" s="31"/>
      <c r="B76" s="45" t="s">
        <v>119</v>
      </c>
      <c r="C76" s="46" t="s">
        <v>120</v>
      </c>
      <c r="D76" s="59"/>
      <c r="E76" s="59"/>
      <c r="F76" s="59"/>
      <c r="G76" s="60"/>
      <c r="H76" s="8"/>
      <c r="I76" s="8"/>
      <c r="J76" s="8"/>
      <c r="K76" s="8"/>
      <c r="L76" s="8"/>
      <c r="M76" s="8"/>
      <c r="N76" s="8"/>
      <c r="O76" s="8"/>
      <c r="P76" s="8"/>
      <c r="Q76" s="8"/>
      <c r="R76" s="8"/>
      <c r="S76" s="8"/>
      <c r="T76" s="8"/>
      <c r="U76" s="8"/>
      <c r="V76" s="8"/>
      <c r="W76" s="8"/>
      <c r="X76" s="8"/>
      <c r="Y76" s="8"/>
      <c r="Z76" s="8"/>
    </row>
    <row r="77" spans="1:26" ht="15.75" customHeight="1" x14ac:dyDescent="0.25">
      <c r="A77" s="31"/>
      <c r="B77" s="45" t="s">
        <v>121</v>
      </c>
      <c r="C77" s="46" t="s">
        <v>120</v>
      </c>
      <c r="D77" s="59"/>
      <c r="E77" s="59"/>
      <c r="F77" s="59"/>
      <c r="G77" s="60"/>
      <c r="H77" s="8"/>
      <c r="I77" s="8"/>
      <c r="J77" s="8"/>
      <c r="K77" s="8"/>
      <c r="L77" s="8"/>
      <c r="M77" s="8"/>
      <c r="N77" s="8"/>
      <c r="O77" s="8"/>
      <c r="P77" s="8"/>
      <c r="Q77" s="8"/>
      <c r="R77" s="8"/>
      <c r="S77" s="8"/>
      <c r="T77" s="8"/>
      <c r="U77" s="8"/>
      <c r="V77" s="8"/>
      <c r="W77" s="8"/>
      <c r="X77" s="8"/>
      <c r="Y77" s="8"/>
      <c r="Z77" s="8"/>
    </row>
    <row r="78" spans="1:26" ht="15.75" customHeight="1" x14ac:dyDescent="0.25">
      <c r="A78" s="31"/>
      <c r="B78" s="45" t="s">
        <v>109</v>
      </c>
      <c r="C78" s="46" t="s">
        <v>110</v>
      </c>
      <c r="D78" s="59"/>
      <c r="E78" s="59"/>
      <c r="F78" s="59"/>
      <c r="G78" s="60"/>
      <c r="H78" s="8"/>
      <c r="I78" s="8"/>
      <c r="J78" s="8"/>
      <c r="K78" s="8"/>
      <c r="L78" s="8"/>
      <c r="M78" s="8"/>
      <c r="N78" s="8"/>
      <c r="O78" s="8"/>
      <c r="P78" s="8"/>
      <c r="Q78" s="8"/>
      <c r="R78" s="8"/>
      <c r="S78" s="8"/>
      <c r="T78" s="8"/>
      <c r="U78" s="8"/>
      <c r="V78" s="8"/>
      <c r="W78" s="8"/>
      <c r="X78" s="8"/>
      <c r="Y78" s="8"/>
      <c r="Z78" s="8"/>
    </row>
    <row r="79" spans="1:26" ht="15.75" customHeight="1" x14ac:dyDescent="0.25">
      <c r="A79" s="31"/>
      <c r="B79" s="45" t="s">
        <v>111</v>
      </c>
      <c r="C79" s="46" t="s">
        <v>122</v>
      </c>
      <c r="D79" s="59"/>
      <c r="E79" s="59"/>
      <c r="F79" s="59"/>
      <c r="G79" s="60"/>
      <c r="H79" s="8"/>
      <c r="I79" s="8"/>
      <c r="J79" s="8"/>
      <c r="K79" s="8"/>
      <c r="L79" s="8"/>
      <c r="M79" s="8"/>
      <c r="N79" s="8"/>
      <c r="O79" s="8"/>
      <c r="P79" s="8"/>
      <c r="Q79" s="8"/>
      <c r="R79" s="8"/>
      <c r="S79" s="8"/>
      <c r="T79" s="8"/>
      <c r="U79" s="8"/>
      <c r="V79" s="8"/>
      <c r="W79" s="8"/>
      <c r="X79" s="8"/>
      <c r="Y79" s="8"/>
      <c r="Z79" s="8"/>
    </row>
    <row r="80" spans="1:26" ht="15.75" customHeight="1" x14ac:dyDescent="0.25">
      <c r="A80" s="31"/>
      <c r="B80" s="45" t="s">
        <v>113</v>
      </c>
      <c r="C80" s="46" t="s">
        <v>123</v>
      </c>
      <c r="D80" s="59"/>
      <c r="E80" s="59"/>
      <c r="F80" s="59"/>
      <c r="G80" s="60"/>
      <c r="H80" s="8"/>
      <c r="I80" s="8"/>
      <c r="J80" s="8"/>
      <c r="K80" s="8"/>
      <c r="L80" s="8"/>
      <c r="M80" s="8"/>
      <c r="N80" s="8"/>
      <c r="O80" s="8"/>
      <c r="P80" s="8"/>
      <c r="Q80" s="8"/>
      <c r="R80" s="8"/>
      <c r="S80" s="8"/>
      <c r="T80" s="8"/>
      <c r="U80" s="8"/>
      <c r="V80" s="8"/>
      <c r="W80" s="8"/>
      <c r="X80" s="8"/>
      <c r="Y80" s="8"/>
      <c r="Z80" s="8"/>
    </row>
    <row r="81" spans="1:26" ht="15.75" customHeight="1" x14ac:dyDescent="0.25">
      <c r="A81" s="31"/>
      <c r="B81" s="45" t="s">
        <v>124</v>
      </c>
      <c r="C81" s="46" t="s">
        <v>120</v>
      </c>
      <c r="D81" s="59"/>
      <c r="E81" s="59"/>
      <c r="F81" s="59"/>
      <c r="G81" s="60"/>
      <c r="H81" s="8"/>
      <c r="I81" s="8"/>
      <c r="J81" s="8"/>
      <c r="K81" s="8"/>
      <c r="L81" s="8"/>
      <c r="M81" s="8"/>
      <c r="N81" s="8"/>
      <c r="O81" s="8"/>
      <c r="P81" s="8"/>
      <c r="Q81" s="8"/>
      <c r="R81" s="8"/>
      <c r="S81" s="8"/>
      <c r="T81" s="8"/>
      <c r="U81" s="8"/>
      <c r="V81" s="8"/>
      <c r="W81" s="8"/>
      <c r="X81" s="8"/>
      <c r="Y81" s="8"/>
      <c r="Z81" s="8"/>
    </row>
    <row r="82" spans="1:26" ht="15.75" customHeight="1" x14ac:dyDescent="0.25">
      <c r="A82" s="31"/>
      <c r="B82" s="45" t="s">
        <v>125</v>
      </c>
      <c r="C82" s="46" t="s">
        <v>120</v>
      </c>
      <c r="D82" s="59"/>
      <c r="E82" s="59"/>
      <c r="F82" s="59"/>
      <c r="G82" s="60"/>
      <c r="H82" s="8"/>
      <c r="I82" s="8"/>
      <c r="J82" s="8"/>
      <c r="K82" s="8"/>
      <c r="L82" s="8"/>
      <c r="M82" s="8"/>
      <c r="N82" s="8"/>
      <c r="O82" s="8"/>
      <c r="P82" s="8"/>
      <c r="Q82" s="8"/>
      <c r="R82" s="8"/>
      <c r="S82" s="8"/>
      <c r="T82" s="8"/>
      <c r="U82" s="8"/>
      <c r="V82" s="8"/>
      <c r="W82" s="8"/>
      <c r="X82" s="8"/>
      <c r="Y82" s="8"/>
      <c r="Z82" s="8"/>
    </row>
    <row r="83" spans="1:26" ht="15.75" customHeight="1" x14ac:dyDescent="0.25">
      <c r="A83" s="31"/>
      <c r="B83" s="45" t="s">
        <v>115</v>
      </c>
      <c r="C83" s="46" t="s">
        <v>110</v>
      </c>
      <c r="D83" s="59"/>
      <c r="E83" s="59"/>
      <c r="F83" s="59"/>
      <c r="G83" s="60"/>
      <c r="H83" s="8"/>
      <c r="I83" s="8"/>
      <c r="J83" s="8"/>
      <c r="K83" s="8"/>
      <c r="L83" s="8"/>
      <c r="M83" s="8"/>
      <c r="N83" s="8"/>
      <c r="O83" s="8"/>
      <c r="P83" s="8"/>
      <c r="Q83" s="8"/>
      <c r="R83" s="8"/>
      <c r="S83" s="8"/>
      <c r="T83" s="8"/>
      <c r="U83" s="8"/>
      <c r="V83" s="8"/>
      <c r="W83" s="8"/>
      <c r="X83" s="8"/>
      <c r="Y83" s="8"/>
      <c r="Z83" s="8"/>
    </row>
    <row r="84" spans="1:26" ht="15.75" customHeight="1" x14ac:dyDescent="0.25">
      <c r="A84" s="31"/>
      <c r="B84" s="45" t="s">
        <v>126</v>
      </c>
      <c r="C84" s="46" t="s">
        <v>120</v>
      </c>
      <c r="D84" s="59"/>
      <c r="E84" s="59"/>
      <c r="F84" s="59"/>
      <c r="G84" s="60"/>
      <c r="H84" s="8"/>
      <c r="I84" s="8"/>
      <c r="J84" s="8"/>
      <c r="K84" s="8"/>
      <c r="L84" s="8"/>
      <c r="M84" s="8"/>
      <c r="N84" s="8"/>
      <c r="O84" s="8"/>
      <c r="P84" s="8"/>
      <c r="Q84" s="8"/>
      <c r="R84" s="8"/>
      <c r="S84" s="8"/>
      <c r="T84" s="8"/>
      <c r="U84" s="8"/>
      <c r="V84" s="8"/>
      <c r="W84" s="8"/>
      <c r="X84" s="8"/>
      <c r="Y84" s="8"/>
      <c r="Z84" s="8"/>
    </row>
    <row r="85" spans="1:26" ht="15.75" customHeight="1" x14ac:dyDescent="0.25">
      <c r="A85" s="33" t="s">
        <v>127</v>
      </c>
      <c r="B85" s="36" t="s">
        <v>128</v>
      </c>
      <c r="C85" s="63"/>
      <c r="D85" s="64">
        <v>1.1000000000000001</v>
      </c>
      <c r="E85" s="21">
        <v>1.1000000000000001</v>
      </c>
      <c r="F85" s="21">
        <f>D85*E14</f>
        <v>14948.230000000003</v>
      </c>
      <c r="G85" s="21">
        <f>F85*12</f>
        <v>179378.76000000004</v>
      </c>
      <c r="H85" s="8"/>
      <c r="I85" s="8"/>
      <c r="J85" s="8"/>
      <c r="K85" s="8"/>
      <c r="L85" s="8"/>
      <c r="M85" s="8"/>
      <c r="N85" s="8"/>
      <c r="O85" s="8"/>
      <c r="P85" s="8"/>
      <c r="Q85" s="8"/>
      <c r="R85" s="8"/>
      <c r="S85" s="8"/>
      <c r="T85" s="8"/>
      <c r="U85" s="8"/>
      <c r="V85" s="8"/>
      <c r="W85" s="8"/>
      <c r="X85" s="8"/>
      <c r="Y85" s="8"/>
      <c r="Z85" s="8"/>
    </row>
    <row r="86" spans="1:26" ht="15.75" customHeight="1" x14ac:dyDescent="0.25">
      <c r="A86" s="31"/>
      <c r="B86" s="45" t="s">
        <v>129</v>
      </c>
      <c r="C86" s="65"/>
      <c r="D86" s="65"/>
      <c r="E86" s="26"/>
      <c r="F86" s="26"/>
      <c r="G86" s="57"/>
      <c r="H86" s="8"/>
      <c r="I86" s="8"/>
      <c r="J86" s="8"/>
      <c r="K86" s="8"/>
      <c r="L86" s="8"/>
      <c r="M86" s="8"/>
      <c r="N86" s="8"/>
      <c r="O86" s="8"/>
      <c r="P86" s="8"/>
      <c r="Q86" s="8"/>
      <c r="R86" s="8"/>
      <c r="S86" s="8"/>
      <c r="T86" s="8"/>
      <c r="U86" s="8"/>
      <c r="V86" s="8"/>
      <c r="W86" s="8"/>
      <c r="X86" s="8"/>
      <c r="Y86" s="8"/>
      <c r="Z86" s="8"/>
    </row>
    <row r="87" spans="1:26" ht="24" customHeight="1" x14ac:dyDescent="0.25">
      <c r="A87" s="33" t="s">
        <v>130</v>
      </c>
      <c r="B87" s="36" t="s">
        <v>131</v>
      </c>
      <c r="C87" s="66" t="s">
        <v>77</v>
      </c>
      <c r="D87" s="64">
        <v>0.9</v>
      </c>
      <c r="E87" s="21">
        <v>0.9</v>
      </c>
      <c r="F87" s="21">
        <f>D87*E14</f>
        <v>12230.37</v>
      </c>
      <c r="G87" s="21">
        <f>F87*12</f>
        <v>146764.44</v>
      </c>
      <c r="H87" s="8"/>
      <c r="I87" s="8"/>
      <c r="J87" s="8"/>
      <c r="K87" s="8"/>
      <c r="L87" s="8"/>
      <c r="M87" s="8"/>
      <c r="N87" s="8"/>
      <c r="O87" s="8"/>
      <c r="P87" s="8"/>
      <c r="Q87" s="8"/>
      <c r="R87" s="8"/>
      <c r="S87" s="8"/>
      <c r="T87" s="8"/>
      <c r="U87" s="8"/>
      <c r="V87" s="8"/>
      <c r="W87" s="8"/>
      <c r="X87" s="8"/>
      <c r="Y87" s="8"/>
      <c r="Z87" s="8"/>
    </row>
    <row r="88" spans="1:26" ht="24" customHeight="1" x14ac:dyDescent="0.25">
      <c r="A88" s="33" t="s">
        <v>132</v>
      </c>
      <c r="B88" s="36" t="s">
        <v>133</v>
      </c>
      <c r="C88" s="37" t="s">
        <v>77</v>
      </c>
      <c r="D88" s="38">
        <v>0.35</v>
      </c>
      <c r="E88" s="21">
        <f>D88</f>
        <v>0.35</v>
      </c>
      <c r="F88" s="21">
        <f>D88*E14</f>
        <v>4756.2550000000001</v>
      </c>
      <c r="G88" s="21">
        <f>F88*12</f>
        <v>57075.06</v>
      </c>
      <c r="H88" s="8"/>
      <c r="I88" s="8"/>
      <c r="J88" s="8"/>
      <c r="K88" s="8"/>
      <c r="L88" s="8"/>
      <c r="M88" s="8"/>
      <c r="N88" s="8"/>
      <c r="O88" s="8"/>
      <c r="P88" s="8"/>
      <c r="Q88" s="8"/>
      <c r="R88" s="8"/>
      <c r="S88" s="8"/>
      <c r="T88" s="8"/>
      <c r="U88" s="8"/>
      <c r="V88" s="8"/>
      <c r="W88" s="8"/>
      <c r="X88" s="8"/>
      <c r="Y88" s="8"/>
      <c r="Z88" s="8"/>
    </row>
    <row r="89" spans="1:26" ht="23.25" customHeight="1" x14ac:dyDescent="0.25">
      <c r="A89" s="19" t="s">
        <v>134</v>
      </c>
      <c r="B89" s="36" t="s">
        <v>135</v>
      </c>
      <c r="C89" s="37"/>
      <c r="D89" s="38">
        <v>0.43</v>
      </c>
      <c r="E89" s="21">
        <f>D89</f>
        <v>0.43</v>
      </c>
      <c r="F89" s="21">
        <f>D89*E14</f>
        <v>5843.3990000000003</v>
      </c>
      <c r="G89" s="21">
        <f>F89*12</f>
        <v>70120.788</v>
      </c>
      <c r="H89" s="8"/>
      <c r="I89" s="8"/>
      <c r="J89" s="8"/>
      <c r="K89" s="8"/>
      <c r="L89" s="8"/>
      <c r="M89" s="8"/>
      <c r="N89" s="8"/>
      <c r="O89" s="8"/>
      <c r="P89" s="8"/>
      <c r="Q89" s="8"/>
      <c r="R89" s="8"/>
      <c r="S89" s="8"/>
      <c r="T89" s="8"/>
      <c r="U89" s="8"/>
      <c r="V89" s="8"/>
      <c r="W89" s="8"/>
      <c r="X89" s="8"/>
      <c r="Y89" s="8"/>
      <c r="Z89" s="8"/>
    </row>
    <row r="90" spans="1:26" ht="30.75" customHeight="1" x14ac:dyDescent="0.25">
      <c r="A90" s="19"/>
      <c r="B90" s="45" t="s">
        <v>136</v>
      </c>
      <c r="C90" s="37" t="s">
        <v>77</v>
      </c>
      <c r="D90" s="38"/>
      <c r="E90" s="21"/>
      <c r="F90" s="21"/>
      <c r="G90" s="21"/>
      <c r="H90" s="8"/>
      <c r="I90" s="8"/>
      <c r="J90" s="8"/>
      <c r="K90" s="8"/>
      <c r="L90" s="8"/>
      <c r="M90" s="8"/>
      <c r="N90" s="8"/>
      <c r="O90" s="8"/>
      <c r="P90" s="8"/>
      <c r="Q90" s="8"/>
      <c r="R90" s="8"/>
      <c r="S90" s="8"/>
      <c r="T90" s="8"/>
      <c r="U90" s="8"/>
      <c r="V90" s="8"/>
      <c r="W90" s="8"/>
      <c r="X90" s="8"/>
      <c r="Y90" s="8"/>
      <c r="Z90" s="8"/>
    </row>
    <row r="91" spans="1:26" ht="30.75" customHeight="1" x14ac:dyDescent="0.25">
      <c r="A91" s="19" t="s">
        <v>137</v>
      </c>
      <c r="B91" s="36" t="s">
        <v>138</v>
      </c>
      <c r="C91" s="37" t="s">
        <v>77</v>
      </c>
      <c r="D91" s="38">
        <v>0.28000000000000003</v>
      </c>
      <c r="E91" s="21">
        <v>0.28000000000000003</v>
      </c>
      <c r="F91" s="21">
        <f>D91*E14</f>
        <v>3805.0040000000008</v>
      </c>
      <c r="G91" s="21">
        <f>F91*12</f>
        <v>45660.04800000001</v>
      </c>
      <c r="H91" s="8"/>
      <c r="I91" s="8"/>
      <c r="J91" s="8"/>
      <c r="K91" s="8"/>
      <c r="L91" s="8"/>
      <c r="M91" s="8"/>
      <c r="N91" s="8"/>
      <c r="O91" s="8"/>
      <c r="P91" s="8"/>
      <c r="Q91" s="8"/>
      <c r="R91" s="8"/>
      <c r="S91" s="8"/>
      <c r="T91" s="8"/>
      <c r="U91" s="8"/>
      <c r="V91" s="8"/>
      <c r="W91" s="8"/>
      <c r="X91" s="8"/>
      <c r="Y91" s="8"/>
      <c r="Z91" s="8"/>
    </row>
    <row r="92" spans="1:26" ht="15.75" customHeight="1" x14ac:dyDescent="0.25">
      <c r="A92" s="19" t="s">
        <v>139</v>
      </c>
      <c r="B92" s="36" t="s">
        <v>140</v>
      </c>
      <c r="C92" s="37"/>
      <c r="D92" s="38">
        <f t="shared" ref="D92:F92" si="0">D94+D95+D96</f>
        <v>0.67000000000000015</v>
      </c>
      <c r="E92" s="38">
        <f t="shared" si="0"/>
        <v>0.67000000000000015</v>
      </c>
      <c r="F92" s="21">
        <f t="shared" si="0"/>
        <v>9104.8310000000019</v>
      </c>
      <c r="G92" s="21">
        <f>F92*12</f>
        <v>109257.97200000002</v>
      </c>
      <c r="H92" s="8"/>
      <c r="I92" s="8"/>
      <c r="J92" s="8"/>
      <c r="K92" s="8"/>
      <c r="L92" s="8"/>
      <c r="M92" s="8"/>
      <c r="N92" s="8"/>
      <c r="O92" s="8"/>
      <c r="P92" s="8"/>
      <c r="Q92" s="8"/>
      <c r="R92" s="8"/>
      <c r="S92" s="8"/>
      <c r="T92" s="8"/>
      <c r="U92" s="8"/>
      <c r="V92" s="8"/>
      <c r="W92" s="8"/>
      <c r="X92" s="8"/>
      <c r="Y92" s="8"/>
      <c r="Z92" s="8"/>
    </row>
    <row r="93" spans="1:26" ht="37.5" customHeight="1" x14ac:dyDescent="0.25">
      <c r="A93" s="19"/>
      <c r="B93" s="208" t="s">
        <v>141</v>
      </c>
      <c r="C93" s="197"/>
      <c r="D93" s="197"/>
      <c r="E93" s="197"/>
      <c r="F93" s="197"/>
      <c r="G93" s="198"/>
      <c r="H93" s="8"/>
      <c r="I93" s="8"/>
      <c r="J93" s="8"/>
      <c r="K93" s="8"/>
      <c r="L93" s="8"/>
      <c r="M93" s="8"/>
      <c r="N93" s="8"/>
      <c r="O93" s="8"/>
      <c r="P93" s="8"/>
      <c r="Q93" s="8"/>
      <c r="R93" s="8"/>
      <c r="S93" s="8"/>
      <c r="T93" s="8"/>
      <c r="U93" s="8"/>
      <c r="V93" s="8"/>
      <c r="W93" s="8"/>
      <c r="X93" s="8"/>
      <c r="Y93" s="8"/>
      <c r="Z93" s="8"/>
    </row>
    <row r="94" spans="1:26" ht="28.5" customHeight="1" x14ac:dyDescent="0.25">
      <c r="A94" s="67" t="s">
        <v>142</v>
      </c>
      <c r="B94" s="68" t="s">
        <v>143</v>
      </c>
      <c r="C94" s="210" t="s">
        <v>144</v>
      </c>
      <c r="D94" s="35">
        <v>7.0000000000000007E-2</v>
      </c>
      <c r="E94" s="35">
        <v>7.0000000000000007E-2</v>
      </c>
      <c r="F94" s="43">
        <f>D94*E14</f>
        <v>951.2510000000002</v>
      </c>
      <c r="G94" s="26">
        <f>F94*12</f>
        <v>11415.012000000002</v>
      </c>
      <c r="H94" s="8"/>
      <c r="I94" s="8"/>
      <c r="J94" s="8"/>
      <c r="K94" s="8"/>
      <c r="L94" s="8"/>
      <c r="M94" s="8"/>
      <c r="N94" s="8"/>
      <c r="O94" s="8"/>
      <c r="P94" s="8"/>
      <c r="Q94" s="8"/>
      <c r="R94" s="8"/>
      <c r="S94" s="8"/>
      <c r="T94" s="8"/>
      <c r="U94" s="8"/>
      <c r="V94" s="8"/>
      <c r="W94" s="8"/>
      <c r="X94" s="8"/>
      <c r="Y94" s="8"/>
      <c r="Z94" s="8"/>
    </row>
    <row r="95" spans="1:26" ht="28.5" customHeight="1" x14ac:dyDescent="0.25">
      <c r="A95" s="67" t="s">
        <v>145</v>
      </c>
      <c r="B95" s="68" t="s">
        <v>146</v>
      </c>
      <c r="C95" s="211"/>
      <c r="D95" s="35">
        <v>0.54</v>
      </c>
      <c r="E95" s="35">
        <v>0.54</v>
      </c>
      <c r="F95" s="43">
        <f>D95*E14</f>
        <v>7338.2220000000007</v>
      </c>
      <c r="G95" s="26">
        <f>F95*12</f>
        <v>88058.664000000004</v>
      </c>
      <c r="H95" s="8"/>
      <c r="I95" s="8"/>
      <c r="J95" s="8"/>
      <c r="K95" s="8"/>
      <c r="L95" s="8"/>
      <c r="M95" s="8"/>
      <c r="N95" s="8"/>
      <c r="O95" s="8"/>
      <c r="P95" s="8"/>
      <c r="Q95" s="8"/>
      <c r="R95" s="8"/>
      <c r="S95" s="8"/>
      <c r="T95" s="8"/>
      <c r="U95" s="8"/>
      <c r="V95" s="8"/>
      <c r="W95" s="8"/>
      <c r="X95" s="8"/>
      <c r="Y95" s="8"/>
      <c r="Z95" s="8"/>
    </row>
    <row r="96" spans="1:26" ht="28.5" customHeight="1" x14ac:dyDescent="0.25">
      <c r="A96" s="67" t="s">
        <v>147</v>
      </c>
      <c r="B96" s="68" t="s">
        <v>148</v>
      </c>
      <c r="C96" s="207"/>
      <c r="D96" s="35">
        <v>0.06</v>
      </c>
      <c r="E96" s="35">
        <v>0.06</v>
      </c>
      <c r="F96" s="43">
        <f>D96*E14</f>
        <v>815.35800000000006</v>
      </c>
      <c r="G96" s="26">
        <f>F96*12</f>
        <v>9784.2960000000003</v>
      </c>
      <c r="H96" s="8"/>
      <c r="I96" s="8"/>
      <c r="J96" s="8"/>
      <c r="K96" s="8"/>
      <c r="L96" s="8"/>
      <c r="M96" s="8"/>
      <c r="N96" s="8"/>
      <c r="O96" s="8"/>
      <c r="P96" s="8"/>
      <c r="Q96" s="8"/>
      <c r="R96" s="8"/>
      <c r="S96" s="8"/>
      <c r="T96" s="8"/>
      <c r="U96" s="8"/>
      <c r="V96" s="8"/>
      <c r="W96" s="8"/>
      <c r="X96" s="8"/>
      <c r="Y96" s="8"/>
      <c r="Z96" s="8"/>
    </row>
    <row r="97" spans="1:26" ht="24.75" customHeight="1" x14ac:dyDescent="0.25">
      <c r="A97" s="19" t="s">
        <v>149</v>
      </c>
      <c r="B97" s="36" t="s">
        <v>150</v>
      </c>
      <c r="C97" s="37"/>
      <c r="D97" s="38">
        <v>3.31</v>
      </c>
      <c r="E97" s="21">
        <f>D97</f>
        <v>3.31</v>
      </c>
      <c r="F97" s="21">
        <f>D97*E14</f>
        <v>44980.583000000006</v>
      </c>
      <c r="G97" s="21">
        <f>F97*12</f>
        <v>539766.99600000004</v>
      </c>
      <c r="H97" s="44"/>
      <c r="I97" s="8"/>
      <c r="J97" s="8"/>
      <c r="K97" s="44"/>
      <c r="L97" s="44"/>
      <c r="M97" s="44"/>
      <c r="N97" s="44"/>
      <c r="O97" s="44"/>
      <c r="P97" s="44"/>
      <c r="Q97" s="44"/>
      <c r="R97" s="44"/>
      <c r="S97" s="44"/>
      <c r="T97" s="44"/>
      <c r="U97" s="44"/>
      <c r="V97" s="44"/>
      <c r="W97" s="44"/>
      <c r="X97" s="44"/>
      <c r="Y97" s="44"/>
      <c r="Z97" s="44"/>
    </row>
    <row r="98" spans="1:26" ht="24.75" customHeight="1" x14ac:dyDescent="0.25">
      <c r="A98" s="69" t="s">
        <v>151</v>
      </c>
      <c r="B98" s="70" t="s">
        <v>152</v>
      </c>
      <c r="C98" s="71"/>
      <c r="D98" s="38">
        <v>1.54</v>
      </c>
      <c r="E98" s="21">
        <v>1.54</v>
      </c>
      <c r="F98" s="21">
        <f>D98*E14</f>
        <v>20927.522000000001</v>
      </c>
      <c r="G98" s="21">
        <f>F98*12</f>
        <v>251130.26400000002</v>
      </c>
      <c r="H98" s="44"/>
      <c r="I98" s="8"/>
      <c r="J98" s="8"/>
      <c r="K98" s="44"/>
      <c r="L98" s="44"/>
      <c r="M98" s="44"/>
      <c r="N98" s="44"/>
      <c r="O98" s="44"/>
      <c r="P98" s="44"/>
      <c r="Q98" s="44"/>
      <c r="R98" s="44"/>
      <c r="S98" s="44"/>
      <c r="T98" s="44"/>
      <c r="U98" s="44"/>
      <c r="V98" s="44"/>
      <c r="W98" s="44"/>
      <c r="X98" s="44"/>
      <c r="Y98" s="44"/>
      <c r="Z98" s="44"/>
    </row>
    <row r="99" spans="1:26" ht="15.75" customHeight="1" x14ac:dyDescent="0.25">
      <c r="A99" s="19"/>
      <c r="B99" s="46" t="s">
        <v>153</v>
      </c>
      <c r="C99" s="212" t="s">
        <v>77</v>
      </c>
      <c r="D99" s="38"/>
      <c r="E99" s="21"/>
      <c r="F99" s="21"/>
      <c r="G99" s="21"/>
      <c r="H99" s="44"/>
      <c r="I99" s="8"/>
      <c r="J99" s="8"/>
      <c r="K99" s="44"/>
      <c r="L99" s="44"/>
      <c r="M99" s="44"/>
      <c r="N99" s="44"/>
      <c r="O99" s="44"/>
      <c r="P99" s="44"/>
      <c r="Q99" s="44"/>
      <c r="R99" s="44"/>
      <c r="S99" s="44"/>
      <c r="T99" s="44"/>
      <c r="U99" s="44"/>
      <c r="V99" s="44"/>
      <c r="W99" s="44"/>
      <c r="X99" s="44"/>
      <c r="Y99" s="44"/>
      <c r="Z99" s="44"/>
    </row>
    <row r="100" spans="1:26" ht="15.75" customHeight="1" x14ac:dyDescent="0.25">
      <c r="A100" s="19"/>
      <c r="B100" s="46" t="s">
        <v>154</v>
      </c>
      <c r="C100" s="211"/>
      <c r="D100" s="38"/>
      <c r="E100" s="21"/>
      <c r="F100" s="21"/>
      <c r="G100" s="21"/>
      <c r="H100" s="44"/>
      <c r="I100" s="8"/>
      <c r="J100" s="8"/>
      <c r="K100" s="44"/>
      <c r="L100" s="44"/>
      <c r="M100" s="44"/>
      <c r="N100" s="44"/>
      <c r="O100" s="44"/>
      <c r="P100" s="44"/>
      <c r="Q100" s="44"/>
      <c r="R100" s="44"/>
      <c r="S100" s="44"/>
      <c r="T100" s="44"/>
      <c r="U100" s="44"/>
      <c r="V100" s="44"/>
      <c r="W100" s="44"/>
      <c r="X100" s="44"/>
      <c r="Y100" s="44"/>
      <c r="Z100" s="44"/>
    </row>
    <row r="101" spans="1:26" ht="15.75" customHeight="1" x14ac:dyDescent="0.25">
      <c r="A101" s="19"/>
      <c r="B101" s="46" t="s">
        <v>155</v>
      </c>
      <c r="C101" s="211"/>
      <c r="D101" s="38"/>
      <c r="E101" s="21"/>
      <c r="F101" s="21"/>
      <c r="G101" s="21"/>
      <c r="H101" s="44"/>
      <c r="I101" s="8"/>
      <c r="J101" s="8"/>
      <c r="K101" s="44"/>
      <c r="L101" s="44"/>
      <c r="M101" s="44"/>
      <c r="N101" s="44"/>
      <c r="O101" s="44"/>
      <c r="P101" s="44"/>
      <c r="Q101" s="44"/>
      <c r="R101" s="44"/>
      <c r="S101" s="44"/>
      <c r="T101" s="44"/>
      <c r="U101" s="44"/>
      <c r="V101" s="44"/>
      <c r="W101" s="44"/>
      <c r="X101" s="44"/>
      <c r="Y101" s="44"/>
      <c r="Z101" s="44"/>
    </row>
    <row r="102" spans="1:26" ht="15.75" customHeight="1" x14ac:dyDescent="0.25">
      <c r="A102" s="19"/>
      <c r="B102" s="46" t="s">
        <v>156</v>
      </c>
      <c r="C102" s="211"/>
      <c r="D102" s="38"/>
      <c r="E102" s="21"/>
      <c r="F102" s="21"/>
      <c r="G102" s="21"/>
      <c r="H102" s="44"/>
      <c r="I102" s="8"/>
      <c r="J102" s="8"/>
      <c r="K102" s="44"/>
      <c r="L102" s="44"/>
      <c r="M102" s="44"/>
      <c r="N102" s="44"/>
      <c r="O102" s="44"/>
      <c r="P102" s="44"/>
      <c r="Q102" s="44"/>
      <c r="R102" s="44"/>
      <c r="S102" s="44"/>
      <c r="T102" s="44"/>
      <c r="U102" s="44"/>
      <c r="V102" s="44"/>
      <c r="W102" s="44"/>
      <c r="X102" s="44"/>
      <c r="Y102" s="44"/>
      <c r="Z102" s="44"/>
    </row>
    <row r="103" spans="1:26" ht="15.75" customHeight="1" x14ac:dyDescent="0.25">
      <c r="A103" s="19"/>
      <c r="B103" s="46" t="s">
        <v>157</v>
      </c>
      <c r="C103" s="211"/>
      <c r="D103" s="38"/>
      <c r="E103" s="21"/>
      <c r="F103" s="21"/>
      <c r="G103" s="21"/>
      <c r="H103" s="44"/>
      <c r="I103" s="8"/>
      <c r="J103" s="8"/>
      <c r="K103" s="44"/>
      <c r="L103" s="44"/>
      <c r="M103" s="44"/>
      <c r="N103" s="44"/>
      <c r="O103" s="44"/>
      <c r="P103" s="44"/>
      <c r="Q103" s="44"/>
      <c r="R103" s="44"/>
      <c r="S103" s="44"/>
      <c r="T103" s="44"/>
      <c r="U103" s="44"/>
      <c r="V103" s="44"/>
      <c r="W103" s="44"/>
      <c r="X103" s="44"/>
      <c r="Y103" s="44"/>
      <c r="Z103" s="44"/>
    </row>
    <row r="104" spans="1:26" ht="15.75" customHeight="1" x14ac:dyDescent="0.25">
      <c r="A104" s="19"/>
      <c r="B104" s="46" t="s">
        <v>158</v>
      </c>
      <c r="C104" s="211"/>
      <c r="D104" s="38"/>
      <c r="E104" s="21"/>
      <c r="F104" s="21"/>
      <c r="G104" s="21"/>
      <c r="H104" s="44"/>
      <c r="I104" s="8"/>
      <c r="J104" s="8"/>
      <c r="K104" s="44"/>
      <c r="L104" s="44"/>
      <c r="M104" s="44"/>
      <c r="N104" s="44"/>
      <c r="O104" s="44"/>
      <c r="P104" s="44"/>
      <c r="Q104" s="44"/>
      <c r="R104" s="44"/>
      <c r="S104" s="44"/>
      <c r="T104" s="44"/>
      <c r="U104" s="44"/>
      <c r="V104" s="44"/>
      <c r="W104" s="44"/>
      <c r="X104" s="44"/>
      <c r="Y104" s="44"/>
      <c r="Z104" s="44"/>
    </row>
    <row r="105" spans="1:26" ht="15.75" customHeight="1" x14ac:dyDescent="0.25">
      <c r="A105" s="19"/>
      <c r="B105" s="46" t="s">
        <v>159</v>
      </c>
      <c r="C105" s="211"/>
      <c r="D105" s="38"/>
      <c r="E105" s="21"/>
      <c r="F105" s="21"/>
      <c r="G105" s="21"/>
      <c r="H105" s="44"/>
      <c r="I105" s="8"/>
      <c r="J105" s="8"/>
      <c r="K105" s="44"/>
      <c r="L105" s="44"/>
      <c r="M105" s="44"/>
      <c r="N105" s="44"/>
      <c r="O105" s="44"/>
      <c r="P105" s="44"/>
      <c r="Q105" s="44"/>
      <c r="R105" s="44"/>
      <c r="S105" s="44"/>
      <c r="T105" s="44"/>
      <c r="U105" s="44"/>
      <c r="V105" s="44"/>
      <c r="W105" s="44"/>
      <c r="X105" s="44"/>
      <c r="Y105" s="44"/>
      <c r="Z105" s="44"/>
    </row>
    <row r="106" spans="1:26" ht="15.75" customHeight="1" x14ac:dyDescent="0.25">
      <c r="A106" s="19"/>
      <c r="B106" s="46" t="s">
        <v>160</v>
      </c>
      <c r="C106" s="211"/>
      <c r="D106" s="38"/>
      <c r="E106" s="21"/>
      <c r="F106" s="21"/>
      <c r="G106" s="21"/>
      <c r="H106" s="44"/>
      <c r="I106" s="8"/>
      <c r="J106" s="8"/>
      <c r="K106" s="44"/>
      <c r="L106" s="44"/>
      <c r="M106" s="44"/>
      <c r="N106" s="44"/>
      <c r="O106" s="44"/>
      <c r="P106" s="44"/>
      <c r="Q106" s="44"/>
      <c r="R106" s="44"/>
      <c r="S106" s="44"/>
      <c r="T106" s="44"/>
      <c r="U106" s="44"/>
      <c r="V106" s="44"/>
      <c r="W106" s="44"/>
      <c r="X106" s="44"/>
      <c r="Y106" s="44"/>
      <c r="Z106" s="44"/>
    </row>
    <row r="107" spans="1:26" ht="15.75" customHeight="1" x14ac:dyDescent="0.25">
      <c r="A107" s="19"/>
      <c r="B107" s="46" t="s">
        <v>161</v>
      </c>
      <c r="C107" s="211"/>
      <c r="D107" s="38"/>
      <c r="E107" s="21"/>
      <c r="F107" s="21"/>
      <c r="G107" s="21"/>
      <c r="H107" s="44"/>
      <c r="I107" s="8"/>
      <c r="J107" s="8"/>
      <c r="K107" s="44"/>
      <c r="L107" s="44"/>
      <c r="M107" s="44"/>
      <c r="N107" s="44"/>
      <c r="O107" s="44"/>
      <c r="P107" s="44"/>
      <c r="Q107" s="44"/>
      <c r="R107" s="44"/>
      <c r="S107" s="44"/>
      <c r="T107" s="44"/>
      <c r="U107" s="44"/>
      <c r="V107" s="44"/>
      <c r="W107" s="44"/>
      <c r="X107" s="44"/>
      <c r="Y107" s="44"/>
      <c r="Z107" s="44"/>
    </row>
    <row r="108" spans="1:26" ht="15.75" customHeight="1" x14ac:dyDescent="0.25">
      <c r="A108" s="19"/>
      <c r="B108" s="46" t="s">
        <v>162</v>
      </c>
      <c r="C108" s="211"/>
      <c r="D108" s="38"/>
      <c r="E108" s="21"/>
      <c r="F108" s="21"/>
      <c r="G108" s="21"/>
      <c r="H108" s="44"/>
      <c r="I108" s="8"/>
      <c r="J108" s="8"/>
      <c r="K108" s="44"/>
      <c r="L108" s="44"/>
      <c r="M108" s="44"/>
      <c r="N108" s="44"/>
      <c r="O108" s="44"/>
      <c r="P108" s="44"/>
      <c r="Q108" s="44"/>
      <c r="R108" s="44"/>
      <c r="S108" s="44"/>
      <c r="T108" s="44"/>
      <c r="U108" s="44"/>
      <c r="V108" s="44"/>
      <c r="W108" s="44"/>
      <c r="X108" s="44"/>
      <c r="Y108" s="44"/>
      <c r="Z108" s="44"/>
    </row>
    <row r="109" spans="1:26" ht="15.75" customHeight="1" x14ac:dyDescent="0.25">
      <c r="A109" s="19"/>
      <c r="B109" s="46" t="s">
        <v>163</v>
      </c>
      <c r="C109" s="211"/>
      <c r="D109" s="38"/>
      <c r="E109" s="21"/>
      <c r="F109" s="21"/>
      <c r="G109" s="21"/>
      <c r="H109" s="44"/>
      <c r="I109" s="8"/>
      <c r="J109" s="8"/>
      <c r="K109" s="44"/>
      <c r="L109" s="44"/>
      <c r="M109" s="44"/>
      <c r="N109" s="44"/>
      <c r="O109" s="44"/>
      <c r="P109" s="44"/>
      <c r="Q109" s="44"/>
      <c r="R109" s="44"/>
      <c r="S109" s="44"/>
      <c r="T109" s="44"/>
      <c r="U109" s="44"/>
      <c r="V109" s="44"/>
      <c r="W109" s="44"/>
      <c r="X109" s="44"/>
      <c r="Y109" s="44"/>
      <c r="Z109" s="44"/>
    </row>
    <row r="110" spans="1:26" ht="15.75" customHeight="1" x14ac:dyDescent="0.25">
      <c r="A110" s="19"/>
      <c r="B110" s="46" t="s">
        <v>164</v>
      </c>
      <c r="C110" s="207"/>
      <c r="D110" s="38"/>
      <c r="E110" s="21"/>
      <c r="F110" s="21"/>
      <c r="G110" s="21"/>
      <c r="H110" s="44"/>
      <c r="I110" s="8"/>
      <c r="J110" s="8"/>
      <c r="K110" s="44"/>
      <c r="L110" s="44"/>
      <c r="M110" s="44"/>
      <c r="N110" s="44"/>
      <c r="O110" s="44"/>
      <c r="P110" s="44"/>
      <c r="Q110" s="44"/>
      <c r="R110" s="44"/>
      <c r="S110" s="44"/>
      <c r="T110" s="44"/>
      <c r="U110" s="44"/>
      <c r="V110" s="44"/>
      <c r="W110" s="44"/>
      <c r="X110" s="44"/>
      <c r="Y110" s="44"/>
      <c r="Z110" s="44"/>
    </row>
    <row r="111" spans="1:26" ht="24.75" customHeight="1" x14ac:dyDescent="0.25">
      <c r="A111" s="72" t="s">
        <v>165</v>
      </c>
      <c r="B111" s="73" t="s">
        <v>166</v>
      </c>
      <c r="C111" s="74" t="s">
        <v>167</v>
      </c>
      <c r="D111" s="38">
        <v>13.22</v>
      </c>
      <c r="E111" s="21">
        <v>13.22</v>
      </c>
      <c r="F111" s="21">
        <f>D111*E14</f>
        <v>179650.54600000003</v>
      </c>
      <c r="G111" s="21">
        <f>F111*12</f>
        <v>2155806.5520000001</v>
      </c>
      <c r="H111" s="44"/>
      <c r="I111" s="8"/>
      <c r="J111" s="8"/>
      <c r="K111" s="44"/>
      <c r="L111" s="44"/>
      <c r="M111" s="44"/>
      <c r="N111" s="44"/>
      <c r="O111" s="44"/>
      <c r="P111" s="44"/>
      <c r="Q111" s="44"/>
      <c r="R111" s="44"/>
      <c r="S111" s="44"/>
      <c r="T111" s="44"/>
      <c r="U111" s="44"/>
      <c r="V111" s="44"/>
      <c r="W111" s="44"/>
      <c r="X111" s="44"/>
      <c r="Y111" s="44"/>
      <c r="Z111" s="44"/>
    </row>
    <row r="112" spans="1:26" ht="98.25" customHeight="1" x14ac:dyDescent="0.25">
      <c r="A112" s="19"/>
      <c r="B112" s="213" t="s">
        <v>168</v>
      </c>
      <c r="C112" s="197"/>
      <c r="D112" s="197"/>
      <c r="E112" s="197"/>
      <c r="F112" s="197"/>
      <c r="G112" s="198"/>
      <c r="H112" s="44"/>
      <c r="I112" s="8"/>
      <c r="J112" s="8"/>
      <c r="K112" s="44"/>
      <c r="L112" s="44"/>
      <c r="M112" s="44"/>
      <c r="N112" s="44"/>
      <c r="O112" s="44"/>
      <c r="P112" s="44"/>
      <c r="Q112" s="44"/>
      <c r="R112" s="44"/>
      <c r="S112" s="44"/>
      <c r="T112" s="44"/>
      <c r="U112" s="44"/>
      <c r="V112" s="44"/>
      <c r="W112" s="44"/>
      <c r="X112" s="44"/>
      <c r="Y112" s="44"/>
      <c r="Z112" s="44"/>
    </row>
    <row r="113" spans="1:26" ht="15.75" customHeight="1" x14ac:dyDescent="0.3">
      <c r="A113" s="19" t="s">
        <v>169</v>
      </c>
      <c r="B113" s="36" t="s">
        <v>170</v>
      </c>
      <c r="C113" s="37" t="s">
        <v>167</v>
      </c>
      <c r="D113" s="38">
        <v>1.08</v>
      </c>
      <c r="E113" s="38">
        <v>1.08</v>
      </c>
      <c r="F113" s="21">
        <f>D113*E14</f>
        <v>14676.444000000001</v>
      </c>
      <c r="G113" s="21">
        <f>F113*12</f>
        <v>176117.32800000001</v>
      </c>
      <c r="H113" s="8"/>
      <c r="I113" s="11"/>
      <c r="J113" s="11"/>
      <c r="K113" s="8"/>
      <c r="L113" s="8"/>
      <c r="M113" s="8"/>
      <c r="N113" s="8"/>
      <c r="O113" s="8"/>
      <c r="P113" s="8"/>
      <c r="Q113" s="8"/>
      <c r="R113" s="8"/>
      <c r="S113" s="8"/>
      <c r="T113" s="8"/>
      <c r="U113" s="8"/>
      <c r="V113" s="8"/>
      <c r="W113" s="8"/>
      <c r="X113" s="8"/>
      <c r="Y113" s="8"/>
      <c r="Z113" s="8"/>
    </row>
    <row r="114" spans="1:26" ht="98.25" customHeight="1" x14ac:dyDescent="0.3">
      <c r="A114" s="19"/>
      <c r="B114" s="205" t="s">
        <v>266</v>
      </c>
      <c r="C114" s="214"/>
      <c r="D114" s="214"/>
      <c r="E114" s="214"/>
      <c r="F114" s="214"/>
      <c r="G114" s="215"/>
      <c r="H114" s="8"/>
      <c r="I114" s="11"/>
      <c r="J114" s="11"/>
      <c r="K114" s="8"/>
      <c r="L114" s="8"/>
      <c r="M114" s="8"/>
      <c r="N114" s="8"/>
      <c r="O114" s="8"/>
      <c r="P114" s="8"/>
      <c r="Q114" s="8"/>
      <c r="R114" s="8"/>
      <c r="S114" s="8"/>
      <c r="T114" s="8"/>
      <c r="U114" s="8"/>
      <c r="V114" s="8"/>
      <c r="W114" s="8"/>
      <c r="X114" s="8"/>
      <c r="Y114" s="8"/>
      <c r="Z114" s="8"/>
    </row>
    <row r="115" spans="1:26" ht="18.75" customHeight="1" x14ac:dyDescent="0.3">
      <c r="A115" s="19" t="s">
        <v>171</v>
      </c>
      <c r="B115" s="36" t="s">
        <v>172</v>
      </c>
      <c r="C115" s="37" t="s">
        <v>77</v>
      </c>
      <c r="D115" s="38">
        <v>0.72</v>
      </c>
      <c r="E115" s="38">
        <v>0.72</v>
      </c>
      <c r="F115" s="21">
        <f>D115*E14</f>
        <v>9784.2960000000003</v>
      </c>
      <c r="G115" s="75">
        <f>F115*12</f>
        <v>117411.552</v>
      </c>
      <c r="H115" s="11"/>
      <c r="I115" s="11"/>
      <c r="J115" s="11"/>
      <c r="K115" s="11"/>
      <c r="L115" s="11"/>
      <c r="M115" s="11"/>
      <c r="N115" s="11"/>
      <c r="O115" s="11"/>
      <c r="P115" s="11"/>
      <c r="Q115" s="11"/>
      <c r="R115" s="11"/>
      <c r="S115" s="11"/>
      <c r="T115" s="11"/>
      <c r="U115" s="11"/>
      <c r="V115" s="11"/>
      <c r="W115" s="11"/>
      <c r="X115" s="11"/>
      <c r="Y115" s="11"/>
      <c r="Z115" s="11"/>
    </row>
    <row r="116" spans="1:26" ht="18.75" customHeight="1" x14ac:dyDescent="0.3">
      <c r="A116" s="19" t="s">
        <v>173</v>
      </c>
      <c r="B116" s="36" t="s">
        <v>174</v>
      </c>
      <c r="C116" s="37" t="s">
        <v>175</v>
      </c>
      <c r="D116" s="38">
        <v>0.72</v>
      </c>
      <c r="E116" s="38">
        <v>0.72</v>
      </c>
      <c r="F116" s="21">
        <f>D116*E14</f>
        <v>9784.2960000000003</v>
      </c>
      <c r="G116" s="75">
        <f>F116*12</f>
        <v>117411.552</v>
      </c>
      <c r="H116" s="11"/>
      <c r="I116" s="76"/>
      <c r="J116" s="76"/>
      <c r="K116" s="11"/>
      <c r="L116" s="11"/>
      <c r="M116" s="11"/>
      <c r="N116" s="11"/>
      <c r="O116" s="11"/>
      <c r="P116" s="11"/>
      <c r="Q116" s="11"/>
      <c r="R116" s="11"/>
      <c r="S116" s="11"/>
      <c r="T116" s="11"/>
      <c r="U116" s="11"/>
      <c r="V116" s="11"/>
      <c r="W116" s="11"/>
      <c r="X116" s="11"/>
      <c r="Y116" s="11"/>
      <c r="Z116" s="11"/>
    </row>
    <row r="117" spans="1:26" ht="21" customHeight="1" x14ac:dyDescent="0.3">
      <c r="A117" s="19" t="s">
        <v>176</v>
      </c>
      <c r="B117" s="36" t="s">
        <v>177</v>
      </c>
      <c r="C117" s="200" t="s">
        <v>178</v>
      </c>
      <c r="D117" s="198"/>
      <c r="E117" s="38"/>
      <c r="F117" s="21"/>
      <c r="G117" s="21"/>
      <c r="H117" s="76"/>
      <c r="I117" s="11"/>
      <c r="J117" s="11"/>
      <c r="K117" s="76"/>
      <c r="L117" s="76"/>
      <c r="M117" s="76"/>
      <c r="N117" s="76"/>
      <c r="O117" s="76"/>
      <c r="P117" s="76"/>
      <c r="Q117" s="76"/>
      <c r="R117" s="76"/>
      <c r="S117" s="76"/>
      <c r="T117" s="76"/>
      <c r="U117" s="76"/>
      <c r="V117" s="76"/>
      <c r="W117" s="76"/>
      <c r="X117" s="76"/>
      <c r="Y117" s="76"/>
      <c r="Z117" s="76"/>
    </row>
    <row r="118" spans="1:26" ht="18.75" customHeight="1" x14ac:dyDescent="0.3">
      <c r="A118" s="19" t="s">
        <v>179</v>
      </c>
      <c r="B118" s="77" t="s">
        <v>180</v>
      </c>
      <c r="C118" s="78"/>
      <c r="D118" s="75"/>
      <c r="E118" s="75"/>
      <c r="F118" s="75" t="s">
        <v>30</v>
      </c>
      <c r="G118" s="75" t="s">
        <v>30</v>
      </c>
      <c r="H118" s="11"/>
      <c r="I118" s="8"/>
      <c r="J118" s="8"/>
      <c r="K118" s="11"/>
      <c r="L118" s="11"/>
      <c r="M118" s="11"/>
      <c r="N118" s="11"/>
      <c r="O118" s="11"/>
      <c r="P118" s="11"/>
      <c r="Q118" s="11"/>
      <c r="R118" s="11"/>
      <c r="S118" s="11"/>
      <c r="T118" s="11"/>
      <c r="U118" s="11"/>
      <c r="V118" s="11"/>
      <c r="W118" s="11"/>
      <c r="X118" s="11"/>
      <c r="Y118" s="11"/>
      <c r="Z118" s="11"/>
    </row>
    <row r="119" spans="1:26" ht="18.75" customHeight="1" x14ac:dyDescent="0.3">
      <c r="A119" s="19" t="s">
        <v>181</v>
      </c>
      <c r="B119" s="77" t="s">
        <v>182</v>
      </c>
      <c r="C119" s="78"/>
      <c r="D119" s="75"/>
      <c r="E119" s="75"/>
      <c r="F119" s="75" t="s">
        <v>30</v>
      </c>
      <c r="G119" s="75" t="s">
        <v>30</v>
      </c>
      <c r="H119" s="8"/>
      <c r="I119" s="8"/>
      <c r="J119" s="8"/>
      <c r="K119" s="8"/>
      <c r="L119" s="8"/>
      <c r="M119" s="8"/>
      <c r="N119" s="8"/>
      <c r="O119" s="8"/>
      <c r="P119" s="8"/>
      <c r="Q119" s="8"/>
      <c r="R119" s="8"/>
      <c r="S119" s="8"/>
      <c r="T119" s="8"/>
      <c r="U119" s="8"/>
      <c r="V119" s="8"/>
      <c r="W119" s="8"/>
      <c r="X119" s="8"/>
      <c r="Y119" s="8"/>
      <c r="Z119" s="8"/>
    </row>
    <row r="120" spans="1:26" ht="18.75" customHeight="1" x14ac:dyDescent="0.3">
      <c r="A120" s="19" t="s">
        <v>183</v>
      </c>
      <c r="B120" s="77" t="s">
        <v>184</v>
      </c>
      <c r="C120" s="78"/>
      <c r="D120" s="75"/>
      <c r="E120" s="75"/>
      <c r="F120" s="75" t="s">
        <v>30</v>
      </c>
      <c r="G120" s="75" t="s">
        <v>30</v>
      </c>
      <c r="H120" s="8"/>
      <c r="I120" s="8"/>
      <c r="J120" s="8"/>
      <c r="K120" s="8"/>
      <c r="L120" s="8"/>
      <c r="M120" s="8"/>
      <c r="N120" s="8"/>
      <c r="O120" s="8"/>
      <c r="P120" s="8"/>
      <c r="Q120" s="8"/>
      <c r="R120" s="8"/>
      <c r="S120" s="8"/>
      <c r="T120" s="8"/>
      <c r="U120" s="8"/>
      <c r="V120" s="8"/>
      <c r="W120" s="8"/>
      <c r="X120" s="8"/>
      <c r="Y120" s="8"/>
      <c r="Z120" s="8"/>
    </row>
    <row r="121" spans="1:26" ht="18.75" customHeight="1" x14ac:dyDescent="0.3">
      <c r="A121" s="19" t="s">
        <v>185</v>
      </c>
      <c r="B121" s="77" t="s">
        <v>186</v>
      </c>
      <c r="C121" s="78"/>
      <c r="D121" s="75"/>
      <c r="E121" s="75"/>
      <c r="F121" s="75" t="s">
        <v>30</v>
      </c>
      <c r="G121" s="75" t="s">
        <v>30</v>
      </c>
      <c r="H121" s="8"/>
      <c r="I121" s="8"/>
      <c r="J121" s="8"/>
      <c r="K121" s="8"/>
      <c r="L121" s="8"/>
      <c r="M121" s="8"/>
      <c r="N121" s="8"/>
      <c r="O121" s="8"/>
      <c r="P121" s="8"/>
      <c r="Q121" s="8"/>
      <c r="R121" s="8"/>
      <c r="S121" s="8"/>
      <c r="T121" s="8"/>
      <c r="U121" s="8"/>
      <c r="V121" s="8"/>
      <c r="W121" s="8"/>
      <c r="X121" s="8"/>
      <c r="Y121" s="8"/>
      <c r="Z121" s="8"/>
    </row>
    <row r="122" spans="1:26" ht="18.75" customHeight="1" x14ac:dyDescent="0.3">
      <c r="A122" s="19" t="s">
        <v>187</v>
      </c>
      <c r="B122" s="77" t="s">
        <v>188</v>
      </c>
      <c r="C122" s="78"/>
      <c r="D122" s="75"/>
      <c r="E122" s="75"/>
      <c r="F122" s="75" t="s">
        <v>30</v>
      </c>
      <c r="G122" s="75" t="s">
        <v>30</v>
      </c>
      <c r="H122" s="8"/>
      <c r="I122" s="8"/>
      <c r="J122" s="8"/>
      <c r="K122" s="8"/>
      <c r="L122" s="8"/>
      <c r="M122" s="8"/>
      <c r="N122" s="8"/>
      <c r="O122" s="8"/>
      <c r="P122" s="8"/>
      <c r="Q122" s="8"/>
      <c r="R122" s="8"/>
      <c r="S122" s="8"/>
      <c r="T122" s="8"/>
      <c r="U122" s="8"/>
      <c r="V122" s="8"/>
      <c r="W122" s="8"/>
      <c r="X122" s="8"/>
      <c r="Y122" s="8"/>
      <c r="Z122" s="8"/>
    </row>
    <row r="123" spans="1:26" ht="18.75" customHeight="1" x14ac:dyDescent="0.3">
      <c r="A123" s="19" t="s">
        <v>189</v>
      </c>
      <c r="B123" s="77" t="s">
        <v>190</v>
      </c>
      <c r="C123" s="78"/>
      <c r="D123" s="75">
        <v>1.61</v>
      </c>
      <c r="E123" s="75">
        <f>D123</f>
        <v>1.61</v>
      </c>
      <c r="F123" s="75">
        <f>E123*E14</f>
        <v>21878.773000000005</v>
      </c>
      <c r="G123" s="75">
        <f>F123*12</f>
        <v>262545.27600000007</v>
      </c>
      <c r="H123" s="8"/>
      <c r="I123" s="8"/>
      <c r="J123" s="8"/>
      <c r="K123" s="8"/>
      <c r="L123" s="8"/>
      <c r="M123" s="8"/>
      <c r="N123" s="8"/>
      <c r="O123" s="8"/>
      <c r="P123" s="8"/>
      <c r="Q123" s="8"/>
      <c r="R123" s="8"/>
      <c r="S123" s="8"/>
      <c r="T123" s="8"/>
      <c r="U123" s="8"/>
      <c r="V123" s="8"/>
      <c r="W123" s="8"/>
      <c r="X123" s="8"/>
      <c r="Y123" s="8"/>
      <c r="Z123" s="8"/>
    </row>
    <row r="124" spans="1:26" ht="18.75" customHeight="1" x14ac:dyDescent="0.3">
      <c r="A124" s="19" t="s">
        <v>191</v>
      </c>
      <c r="B124" s="77" t="s">
        <v>192</v>
      </c>
      <c r="C124" s="78"/>
      <c r="D124" s="228">
        <v>1.67</v>
      </c>
      <c r="E124" s="228">
        <f>D124</f>
        <v>1.67</v>
      </c>
      <c r="F124" s="228">
        <f>E124*E14</f>
        <v>22694.131000000001</v>
      </c>
      <c r="G124" s="228">
        <f>F124*12</f>
        <v>272329.57200000004</v>
      </c>
      <c r="H124" s="8"/>
      <c r="I124" s="8"/>
      <c r="J124" s="8"/>
      <c r="K124" s="8"/>
      <c r="L124" s="8"/>
      <c r="M124" s="8"/>
      <c r="N124" s="8"/>
      <c r="O124" s="8"/>
      <c r="P124" s="8"/>
      <c r="Q124" s="8"/>
      <c r="R124" s="8"/>
      <c r="S124" s="8"/>
      <c r="T124" s="8"/>
      <c r="U124" s="8"/>
      <c r="V124" s="8"/>
      <c r="W124" s="8"/>
      <c r="X124" s="8"/>
      <c r="Y124" s="8"/>
      <c r="Z124" s="8"/>
    </row>
    <row r="125" spans="1:26" ht="18.75" customHeight="1" x14ac:dyDescent="0.3">
      <c r="A125" s="231" t="s">
        <v>281</v>
      </c>
      <c r="B125" s="232" t="s">
        <v>282</v>
      </c>
      <c r="C125" s="78"/>
      <c r="D125" s="228">
        <v>1</v>
      </c>
      <c r="E125" s="228">
        <f>D125</f>
        <v>1</v>
      </c>
      <c r="F125" s="228">
        <f>E125*E14</f>
        <v>13589.300000000001</v>
      </c>
      <c r="G125" s="228">
        <f>F125*12</f>
        <v>163071.6</v>
      </c>
      <c r="H125" s="8"/>
      <c r="I125" s="8"/>
      <c r="J125" s="8"/>
      <c r="K125" s="8"/>
      <c r="L125" s="8"/>
      <c r="M125" s="8"/>
      <c r="N125" s="8"/>
      <c r="O125" s="8"/>
      <c r="P125" s="8"/>
      <c r="Q125" s="8"/>
      <c r="R125" s="8"/>
      <c r="S125" s="8"/>
      <c r="T125" s="8"/>
      <c r="U125" s="8"/>
      <c r="V125" s="8"/>
      <c r="W125" s="8"/>
      <c r="X125" s="8"/>
      <c r="Y125" s="8"/>
      <c r="Z125" s="8"/>
    </row>
    <row r="126" spans="1:26" ht="18" customHeight="1" x14ac:dyDescent="0.3">
      <c r="A126" s="19"/>
      <c r="B126" s="49" t="s">
        <v>193</v>
      </c>
      <c r="C126" s="39"/>
      <c r="D126" s="75">
        <f>D35+D37+D47+D58+D62+D85+D87+D88+D89+D91+D92+D97+D98+D111+D113+D115+D116+D123+D124+D125</f>
        <v>52.84</v>
      </c>
      <c r="E126" s="75">
        <f>E37+E35+E58+E47+E62+E85+E87+E88+E89+E91+E92+E97+E98+E111+E113+E115+E116+E123+E124+E125</f>
        <v>52.84</v>
      </c>
      <c r="F126" s="75">
        <f>F35+F37+F47+F58+F62+F85+F87+F88+F89+F91+F92+F97+F98+F111+F113+F115+F116+F123+F124+F125</f>
        <v>718058.61200000008</v>
      </c>
      <c r="G126" s="75">
        <f>G35+G37+G47+G58+G62+G85+G87+G88+G89+G91+G92+G97+G98+G111+G113+G115+G116+G123+G124+G125</f>
        <v>8616703.3440000024</v>
      </c>
      <c r="H126" s="22"/>
      <c r="I126" s="11"/>
      <c r="J126" s="11"/>
      <c r="K126" s="22"/>
      <c r="L126" s="22"/>
      <c r="M126" s="22"/>
      <c r="N126" s="22"/>
      <c r="O126" s="22"/>
      <c r="P126" s="22"/>
      <c r="Q126" s="22"/>
      <c r="R126" s="22"/>
      <c r="S126" s="22"/>
      <c r="T126" s="22"/>
      <c r="U126" s="22"/>
      <c r="V126" s="22"/>
      <c r="W126" s="22"/>
      <c r="X126" s="22"/>
      <c r="Y126" s="22"/>
      <c r="Z126" s="22"/>
    </row>
    <row r="127" spans="1:26" ht="21.75" customHeight="1" x14ac:dyDescent="0.2">
      <c r="A127" s="80"/>
      <c r="B127" s="81"/>
      <c r="C127" s="81"/>
      <c r="D127" s="81"/>
      <c r="E127" s="82"/>
      <c r="F127" s="82"/>
      <c r="G127" s="83"/>
      <c r="H127" s="79"/>
      <c r="I127" s="79"/>
      <c r="J127" s="79"/>
      <c r="K127" s="79"/>
      <c r="L127" s="79"/>
      <c r="M127" s="79"/>
      <c r="N127" s="79"/>
      <c r="O127" s="79"/>
      <c r="P127" s="79"/>
      <c r="Q127" s="79"/>
      <c r="R127" s="79"/>
      <c r="S127" s="79"/>
      <c r="T127" s="79"/>
      <c r="U127" s="79"/>
      <c r="V127" s="79"/>
      <c r="W127" s="79"/>
      <c r="X127" s="79"/>
      <c r="Y127" s="79"/>
      <c r="Z127" s="79"/>
    </row>
    <row r="128" spans="1:26" ht="19.5" customHeight="1" x14ac:dyDescent="0.25">
      <c r="A128" s="84" t="s">
        <v>194</v>
      </c>
      <c r="B128" s="16" t="s">
        <v>195</v>
      </c>
      <c r="C128" s="85"/>
      <c r="D128" s="85"/>
      <c r="E128" s="85"/>
      <c r="F128" s="85"/>
      <c r="G128" s="27"/>
      <c r="H128" s="27"/>
      <c r="I128" s="27"/>
      <c r="J128" s="27"/>
      <c r="K128" s="27"/>
      <c r="L128" s="27"/>
      <c r="M128" s="27"/>
      <c r="N128" s="27"/>
      <c r="O128" s="27"/>
      <c r="P128" s="27"/>
      <c r="Q128" s="27"/>
      <c r="R128" s="27"/>
      <c r="S128" s="27"/>
      <c r="T128" s="27"/>
      <c r="U128" s="27"/>
      <c r="V128" s="27"/>
      <c r="W128" s="27"/>
      <c r="X128" s="27"/>
      <c r="Y128" s="27"/>
      <c r="Z128" s="27"/>
    </row>
    <row r="129" spans="1:26" ht="34.5" customHeight="1" x14ac:dyDescent="0.25">
      <c r="A129" s="86" t="s">
        <v>196</v>
      </c>
      <c r="B129" s="216" t="s">
        <v>197</v>
      </c>
      <c r="C129" s="184"/>
      <c r="D129" s="184"/>
      <c r="E129" s="184"/>
      <c r="F129" s="184"/>
      <c r="G129" s="184"/>
      <c r="H129" s="87"/>
      <c r="I129" s="27"/>
      <c r="J129" s="27"/>
      <c r="K129" s="87"/>
      <c r="L129" s="87"/>
      <c r="M129" s="87"/>
      <c r="N129" s="87"/>
      <c r="O129" s="87"/>
      <c r="P129" s="87"/>
      <c r="Q129" s="87"/>
      <c r="R129" s="87"/>
      <c r="S129" s="87"/>
      <c r="T129" s="87"/>
      <c r="U129" s="87"/>
      <c r="V129" s="87"/>
      <c r="W129" s="87"/>
      <c r="X129" s="87"/>
      <c r="Y129" s="87"/>
      <c r="Z129" s="87"/>
    </row>
    <row r="130" spans="1:26" ht="19.5" customHeight="1" x14ac:dyDescent="0.25">
      <c r="A130" s="88" t="s">
        <v>198</v>
      </c>
      <c r="B130" s="89" t="s">
        <v>199</v>
      </c>
      <c r="C130" s="90"/>
      <c r="D130" s="90"/>
      <c r="E130" s="91"/>
      <c r="F130" s="92"/>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x14ac:dyDescent="0.25">
      <c r="A131" s="93"/>
      <c r="B131" s="94"/>
      <c r="C131" s="95"/>
      <c r="D131" s="96"/>
      <c r="E131" s="97"/>
      <c r="F131" s="97"/>
      <c r="G131" s="97"/>
      <c r="H131" s="27"/>
      <c r="I131" s="27"/>
      <c r="J131" s="27"/>
      <c r="K131" s="27"/>
      <c r="L131" s="27"/>
      <c r="M131" s="27"/>
      <c r="N131" s="27"/>
      <c r="O131" s="27"/>
      <c r="P131" s="27"/>
      <c r="Q131" s="27"/>
      <c r="R131" s="27"/>
      <c r="S131" s="27"/>
      <c r="T131" s="27"/>
      <c r="U131" s="27"/>
      <c r="V131" s="27"/>
      <c r="W131" s="27"/>
      <c r="X131" s="27"/>
      <c r="Y131" s="27"/>
      <c r="Z131" s="27"/>
    </row>
    <row r="132" spans="1:26" ht="19.5" customHeight="1" x14ac:dyDescent="0.25">
      <c r="A132" s="98"/>
      <c r="B132" s="99"/>
      <c r="C132" s="100"/>
      <c r="D132" s="101"/>
      <c r="E132" s="2"/>
      <c r="F132" s="2"/>
      <c r="G132" s="2"/>
      <c r="H132" s="27"/>
      <c r="I132" s="2"/>
      <c r="J132" s="2"/>
      <c r="K132" s="27"/>
      <c r="L132" s="27"/>
      <c r="M132" s="27"/>
      <c r="N132" s="27"/>
      <c r="O132" s="27"/>
      <c r="P132" s="27"/>
      <c r="Q132" s="27"/>
      <c r="R132" s="27"/>
      <c r="S132" s="27"/>
      <c r="T132" s="27"/>
      <c r="U132" s="27"/>
      <c r="V132" s="27"/>
      <c r="W132" s="27"/>
      <c r="X132" s="27"/>
      <c r="Y132" s="27"/>
      <c r="Z132" s="27"/>
    </row>
    <row r="133" spans="1:26" ht="23.25" customHeight="1" x14ac:dyDescent="0.25">
      <c r="A133" s="102"/>
      <c r="B133" s="103"/>
      <c r="C133" s="104"/>
      <c r="D133" s="105"/>
      <c r="E133" s="103"/>
      <c r="F133" s="103"/>
      <c r="G133" s="103"/>
      <c r="H133" s="2"/>
      <c r="I133" s="8"/>
      <c r="J133" s="8"/>
      <c r="K133" s="2"/>
      <c r="L133" s="2"/>
      <c r="M133" s="2"/>
      <c r="N133" s="2"/>
      <c r="O133" s="2"/>
      <c r="P133" s="2"/>
      <c r="Q133" s="2"/>
      <c r="R133" s="2"/>
      <c r="S133" s="2"/>
      <c r="T133" s="2"/>
      <c r="U133" s="2"/>
      <c r="V133" s="2"/>
      <c r="W133" s="2"/>
      <c r="X133" s="2"/>
      <c r="Y133" s="2"/>
      <c r="Z133" s="2"/>
    </row>
    <row r="134" spans="1:26" ht="15.75" customHeight="1" x14ac:dyDescent="0.25">
      <c r="A134" s="102"/>
      <c r="B134" s="103"/>
      <c r="C134" s="104"/>
      <c r="D134" s="103"/>
      <c r="E134" s="103"/>
      <c r="F134" s="103"/>
      <c r="G134" s="103"/>
      <c r="H134" s="8"/>
      <c r="I134" s="8"/>
      <c r="J134" s="8"/>
      <c r="K134" s="8"/>
      <c r="L134" s="8"/>
      <c r="M134" s="8"/>
      <c r="N134" s="8"/>
      <c r="O134" s="8"/>
      <c r="P134" s="8"/>
      <c r="Q134" s="8"/>
      <c r="R134" s="8"/>
      <c r="S134" s="8"/>
      <c r="T134" s="8"/>
      <c r="U134" s="8"/>
      <c r="V134" s="8"/>
      <c r="W134" s="8"/>
      <c r="X134" s="8"/>
      <c r="Y134" s="8"/>
      <c r="Z134" s="8"/>
    </row>
    <row r="135" spans="1:26" ht="15.75" customHeight="1" x14ac:dyDescent="0.3">
      <c r="A135" s="183"/>
      <c r="B135" s="184"/>
      <c r="C135" s="184"/>
      <c r="D135" s="184"/>
      <c r="E135" s="184"/>
      <c r="F135" s="184"/>
      <c r="G135" s="184"/>
      <c r="H135" s="8"/>
      <c r="I135" s="8"/>
      <c r="J135" s="8"/>
      <c r="K135" s="8"/>
      <c r="L135" s="8"/>
      <c r="M135" s="8"/>
      <c r="N135" s="8"/>
      <c r="O135" s="8"/>
      <c r="P135" s="8"/>
      <c r="Q135" s="8"/>
      <c r="R135" s="8"/>
      <c r="S135" s="8"/>
      <c r="T135" s="8"/>
      <c r="U135" s="8"/>
      <c r="V135" s="8"/>
      <c r="W135" s="8"/>
      <c r="X135" s="8"/>
      <c r="Y135" s="8"/>
      <c r="Z135" s="8"/>
    </row>
    <row r="136" spans="1:26" ht="15.75" customHeight="1" x14ac:dyDescent="0.3">
      <c r="A136" s="183"/>
      <c r="B136" s="184"/>
      <c r="C136" s="184"/>
      <c r="D136" s="184"/>
      <c r="E136" s="184"/>
      <c r="F136" s="184"/>
      <c r="G136" s="184"/>
      <c r="H136" s="8"/>
      <c r="I136" s="8"/>
      <c r="J136" s="8"/>
      <c r="K136" s="8"/>
      <c r="L136" s="8"/>
      <c r="M136" s="8"/>
      <c r="N136" s="8"/>
      <c r="O136" s="8"/>
      <c r="P136" s="8"/>
      <c r="Q136" s="8"/>
      <c r="R136" s="8"/>
      <c r="S136" s="8"/>
      <c r="T136" s="8"/>
      <c r="U136" s="8"/>
      <c r="V136" s="8"/>
      <c r="W136" s="8"/>
      <c r="X136" s="8"/>
      <c r="Y136" s="8"/>
      <c r="Z136" s="8"/>
    </row>
    <row r="137" spans="1:26" ht="15.75" customHeight="1" x14ac:dyDescent="0.25">
      <c r="A137" s="106"/>
      <c r="B137" s="107"/>
      <c r="C137" s="108"/>
      <c r="D137" s="108"/>
      <c r="E137" s="108"/>
      <c r="F137" s="108"/>
      <c r="G137" s="109"/>
      <c r="H137" s="8"/>
      <c r="I137" s="8"/>
      <c r="J137" s="8"/>
      <c r="K137" s="8"/>
      <c r="L137" s="8"/>
      <c r="M137" s="8"/>
      <c r="N137" s="8"/>
      <c r="O137" s="8"/>
      <c r="P137" s="8"/>
      <c r="Q137" s="8"/>
      <c r="R137" s="8"/>
      <c r="S137" s="8"/>
      <c r="T137" s="8"/>
      <c r="U137" s="8"/>
      <c r="V137" s="8"/>
      <c r="W137" s="8"/>
      <c r="X137" s="8"/>
      <c r="Y137" s="8"/>
      <c r="Z137" s="8"/>
    </row>
    <row r="138" spans="1:26" ht="15.75" customHeight="1" x14ac:dyDescent="0.25">
      <c r="A138" s="106"/>
      <c r="B138" s="185"/>
      <c r="C138" s="184"/>
      <c r="D138" s="184"/>
      <c r="E138" s="184"/>
      <c r="F138" s="184"/>
      <c r="G138" s="184"/>
      <c r="H138" s="8"/>
      <c r="I138" s="8"/>
      <c r="J138" s="8"/>
      <c r="K138" s="8"/>
      <c r="L138" s="8"/>
      <c r="M138" s="8"/>
      <c r="N138" s="8"/>
      <c r="O138" s="8"/>
      <c r="P138" s="8"/>
      <c r="Q138" s="8"/>
      <c r="R138" s="8"/>
      <c r="S138" s="8"/>
      <c r="T138" s="8"/>
      <c r="U138" s="8"/>
      <c r="V138" s="8"/>
      <c r="W138" s="8"/>
      <c r="X138" s="8"/>
      <c r="Y138" s="8"/>
      <c r="Z138" s="8"/>
    </row>
    <row r="139" spans="1:26" ht="15.75" customHeight="1" x14ac:dyDescent="0.25">
      <c r="A139" s="106"/>
      <c r="B139" s="186"/>
      <c r="C139" s="184"/>
      <c r="D139" s="184"/>
      <c r="E139" s="184"/>
      <c r="F139" s="184"/>
      <c r="G139" s="184"/>
      <c r="H139" s="8"/>
      <c r="I139" s="8"/>
      <c r="J139" s="8"/>
      <c r="K139" s="8"/>
      <c r="L139" s="8"/>
      <c r="M139" s="8"/>
      <c r="N139" s="8"/>
      <c r="O139" s="8"/>
      <c r="P139" s="8"/>
      <c r="Q139" s="8"/>
      <c r="R139" s="8"/>
      <c r="S139" s="8"/>
      <c r="T139" s="8"/>
      <c r="U139" s="8"/>
      <c r="V139" s="8"/>
      <c r="W139" s="8"/>
      <c r="X139" s="8"/>
      <c r="Y139" s="8"/>
      <c r="Z139" s="8"/>
    </row>
    <row r="140" spans="1:26" ht="15.75" customHeight="1" x14ac:dyDescent="0.25">
      <c r="A140" s="187"/>
      <c r="B140" s="188"/>
      <c r="C140" s="188"/>
      <c r="D140" s="188"/>
      <c r="E140" s="188"/>
      <c r="F140" s="188"/>
      <c r="G140" s="189"/>
      <c r="H140" s="8"/>
      <c r="I140" s="8"/>
      <c r="J140" s="8"/>
      <c r="K140" s="8"/>
      <c r="L140" s="8"/>
      <c r="M140" s="8"/>
      <c r="N140" s="8"/>
      <c r="O140" s="8"/>
      <c r="P140" s="8"/>
      <c r="Q140" s="8"/>
      <c r="R140" s="8"/>
      <c r="S140" s="8"/>
      <c r="T140" s="8"/>
      <c r="U140" s="8"/>
      <c r="V140" s="8"/>
      <c r="W140" s="8"/>
      <c r="X140" s="8"/>
      <c r="Y140" s="8"/>
      <c r="Z140" s="8"/>
    </row>
    <row r="141" spans="1:26" ht="15.75" customHeight="1" x14ac:dyDescent="0.25">
      <c r="A141" s="110"/>
      <c r="B141" s="111"/>
      <c r="C141" s="110"/>
      <c r="D141" s="112"/>
      <c r="E141" s="113"/>
      <c r="F141" s="113"/>
      <c r="G141" s="114"/>
      <c r="H141" s="8"/>
      <c r="I141" s="8"/>
      <c r="J141" s="8"/>
      <c r="K141" s="8"/>
      <c r="L141" s="8"/>
      <c r="M141" s="8"/>
      <c r="N141" s="8"/>
      <c r="O141" s="8"/>
      <c r="P141" s="8"/>
      <c r="Q141" s="8"/>
      <c r="R141" s="8"/>
      <c r="S141" s="8"/>
      <c r="T141" s="8"/>
      <c r="U141" s="8"/>
      <c r="V141" s="8"/>
      <c r="W141" s="8"/>
      <c r="X141" s="8"/>
      <c r="Y141" s="8"/>
      <c r="Z141" s="8"/>
    </row>
    <row r="142" spans="1:26" ht="15.75" customHeight="1" x14ac:dyDescent="0.25">
      <c r="A142" s="110"/>
      <c r="B142" s="111"/>
      <c r="C142" s="110"/>
      <c r="D142" s="112"/>
      <c r="E142" s="113"/>
      <c r="F142" s="113"/>
      <c r="G142" s="114"/>
      <c r="H142" s="8"/>
      <c r="I142" s="8"/>
      <c r="J142" s="8"/>
      <c r="K142" s="8"/>
      <c r="L142" s="8"/>
      <c r="M142" s="8"/>
      <c r="N142" s="8"/>
      <c r="O142" s="8"/>
      <c r="P142" s="8"/>
      <c r="Q142" s="8"/>
      <c r="R142" s="8"/>
      <c r="S142" s="8"/>
      <c r="T142" s="8"/>
      <c r="U142" s="8"/>
      <c r="V142" s="8"/>
      <c r="W142" s="8"/>
      <c r="X142" s="8"/>
      <c r="Y142" s="8"/>
      <c r="Z142" s="8"/>
    </row>
    <row r="143" spans="1:26" ht="18" customHeight="1" x14ac:dyDescent="0.25">
      <c r="A143" s="110"/>
      <c r="B143" s="111"/>
      <c r="C143" s="110"/>
      <c r="D143" s="112"/>
      <c r="E143" s="113"/>
      <c r="F143" s="113"/>
      <c r="G143" s="114"/>
      <c r="H143" s="8"/>
      <c r="I143" s="8"/>
      <c r="J143" s="8"/>
      <c r="K143" s="8"/>
      <c r="L143" s="8"/>
      <c r="M143" s="8"/>
      <c r="N143" s="8"/>
      <c r="O143" s="8"/>
      <c r="P143" s="8"/>
      <c r="Q143" s="8"/>
      <c r="R143" s="8"/>
      <c r="S143" s="8"/>
      <c r="T143" s="8"/>
      <c r="U143" s="8"/>
      <c r="V143" s="8"/>
      <c r="W143" s="8"/>
      <c r="X143" s="8"/>
      <c r="Y143" s="8"/>
      <c r="Z143" s="8"/>
    </row>
    <row r="144" spans="1:26" ht="18" customHeight="1" x14ac:dyDescent="0.25">
      <c r="A144" s="110"/>
      <c r="B144" s="111"/>
      <c r="C144" s="110"/>
      <c r="D144" s="112"/>
      <c r="E144" s="113"/>
      <c r="F144" s="113"/>
      <c r="G144" s="114"/>
      <c r="H144" s="8"/>
      <c r="I144" s="8"/>
      <c r="J144" s="8"/>
      <c r="K144" s="8"/>
      <c r="L144" s="8"/>
      <c r="M144" s="8"/>
      <c r="N144" s="8"/>
      <c r="O144" s="8"/>
      <c r="P144" s="8"/>
      <c r="Q144" s="8"/>
      <c r="R144" s="8"/>
      <c r="S144" s="8"/>
      <c r="T144" s="8"/>
      <c r="U144" s="8"/>
      <c r="V144" s="8"/>
      <c r="W144" s="8"/>
      <c r="X144" s="8"/>
      <c r="Y144" s="8"/>
      <c r="Z144" s="8"/>
    </row>
    <row r="145" spans="1:26" ht="18" customHeight="1" x14ac:dyDescent="0.25">
      <c r="A145" s="110"/>
      <c r="B145" s="111"/>
      <c r="C145" s="110"/>
      <c r="D145" s="112"/>
      <c r="E145" s="113"/>
      <c r="F145" s="113"/>
      <c r="G145" s="114"/>
      <c r="H145" s="8"/>
      <c r="I145" s="8"/>
      <c r="J145" s="8"/>
      <c r="K145" s="8"/>
      <c r="L145" s="8"/>
      <c r="M145" s="8"/>
      <c r="N145" s="8"/>
      <c r="O145" s="8"/>
      <c r="P145" s="8"/>
      <c r="Q145" s="8"/>
      <c r="R145" s="8"/>
      <c r="S145" s="8"/>
      <c r="T145" s="8"/>
      <c r="U145" s="8"/>
      <c r="V145" s="8"/>
      <c r="W145" s="8"/>
      <c r="X145" s="8"/>
      <c r="Y145" s="8"/>
      <c r="Z145" s="8"/>
    </row>
    <row r="146" spans="1:26" ht="18" customHeight="1" x14ac:dyDescent="0.25">
      <c r="A146" s="110"/>
      <c r="B146" s="111"/>
      <c r="C146" s="110"/>
      <c r="D146" s="112"/>
      <c r="E146" s="113"/>
      <c r="F146" s="113"/>
      <c r="G146" s="114"/>
      <c r="H146" s="8"/>
      <c r="I146" s="8"/>
      <c r="J146" s="8"/>
      <c r="K146" s="8"/>
      <c r="L146" s="8"/>
      <c r="M146" s="8"/>
      <c r="N146" s="8"/>
      <c r="O146" s="8"/>
      <c r="P146" s="8"/>
      <c r="Q146" s="8"/>
      <c r="R146" s="8"/>
      <c r="S146" s="8"/>
      <c r="T146" s="8"/>
      <c r="U146" s="8"/>
      <c r="V146" s="8"/>
      <c r="W146" s="8"/>
      <c r="X146" s="8"/>
      <c r="Y146" s="8"/>
      <c r="Z146" s="8"/>
    </row>
    <row r="147" spans="1:26" ht="18" customHeight="1" x14ac:dyDescent="0.25">
      <c r="A147" s="110"/>
      <c r="B147" s="111"/>
      <c r="C147" s="110"/>
      <c r="D147" s="112"/>
      <c r="E147" s="113"/>
      <c r="F147" s="113"/>
      <c r="G147" s="114"/>
      <c r="H147" s="8"/>
      <c r="I147" s="8"/>
      <c r="J147" s="8"/>
      <c r="K147" s="8"/>
      <c r="L147" s="8"/>
      <c r="M147" s="8"/>
      <c r="N147" s="8"/>
      <c r="O147" s="8"/>
      <c r="P147" s="8"/>
      <c r="Q147" s="8"/>
      <c r="R147" s="8"/>
      <c r="S147" s="8"/>
      <c r="T147" s="8"/>
      <c r="U147" s="8"/>
      <c r="V147" s="8"/>
      <c r="W147" s="8"/>
      <c r="X147" s="8"/>
      <c r="Y147" s="8"/>
      <c r="Z147" s="8"/>
    </row>
    <row r="148" spans="1:26" ht="18" customHeight="1" x14ac:dyDescent="0.25">
      <c r="A148" s="110"/>
      <c r="B148" s="111"/>
      <c r="C148" s="110"/>
      <c r="D148" s="112"/>
      <c r="E148" s="113"/>
      <c r="F148" s="113"/>
      <c r="G148" s="114"/>
      <c r="H148" s="8"/>
      <c r="I148" s="8"/>
      <c r="J148" s="8"/>
      <c r="K148" s="8"/>
      <c r="L148" s="8"/>
      <c r="M148" s="8"/>
      <c r="N148" s="8"/>
      <c r="O148" s="8"/>
      <c r="P148" s="8"/>
      <c r="Q148" s="8"/>
      <c r="R148" s="8"/>
      <c r="S148" s="8"/>
      <c r="T148" s="8"/>
      <c r="U148" s="8"/>
      <c r="V148" s="8"/>
      <c r="W148" s="8"/>
      <c r="X148" s="8"/>
      <c r="Y148" s="8"/>
      <c r="Z148" s="8"/>
    </row>
    <row r="149" spans="1:26" ht="18" customHeight="1" x14ac:dyDescent="0.25">
      <c r="A149" s="110"/>
      <c r="B149" s="111"/>
      <c r="C149" s="110"/>
      <c r="D149" s="112"/>
      <c r="E149" s="113"/>
      <c r="F149" s="113"/>
      <c r="G149" s="114"/>
      <c r="H149" s="8"/>
      <c r="I149" s="8"/>
      <c r="J149" s="8"/>
      <c r="K149" s="8"/>
      <c r="L149" s="8"/>
      <c r="M149" s="8"/>
      <c r="N149" s="8"/>
      <c r="O149" s="8"/>
      <c r="P149" s="8"/>
      <c r="Q149" s="8"/>
      <c r="R149" s="8"/>
      <c r="S149" s="8"/>
      <c r="T149" s="8"/>
      <c r="U149" s="8"/>
      <c r="V149" s="8"/>
      <c r="W149" s="8"/>
      <c r="X149" s="8"/>
      <c r="Y149" s="8"/>
      <c r="Z149" s="8"/>
    </row>
    <row r="150" spans="1:26" ht="18" customHeight="1" x14ac:dyDescent="0.25">
      <c r="A150" s="110"/>
      <c r="B150" s="111"/>
      <c r="C150" s="110"/>
      <c r="D150" s="112"/>
      <c r="E150" s="113"/>
      <c r="F150" s="113"/>
      <c r="G150" s="114"/>
      <c r="H150" s="8"/>
      <c r="I150" s="8"/>
      <c r="J150" s="8"/>
      <c r="K150" s="8"/>
      <c r="L150" s="8"/>
      <c r="M150" s="8"/>
      <c r="N150" s="8"/>
      <c r="O150" s="8"/>
      <c r="P150" s="8"/>
      <c r="Q150" s="8"/>
      <c r="R150" s="8"/>
      <c r="S150" s="8"/>
      <c r="T150" s="8"/>
      <c r="U150" s="8"/>
      <c r="V150" s="8"/>
      <c r="W150" s="8"/>
      <c r="X150" s="8"/>
      <c r="Y150" s="8"/>
      <c r="Z150" s="8"/>
    </row>
    <row r="151" spans="1:26" ht="18" customHeight="1" x14ac:dyDescent="0.25">
      <c r="A151" s="110"/>
      <c r="B151" s="111"/>
      <c r="C151" s="110"/>
      <c r="D151" s="112"/>
      <c r="E151" s="113"/>
      <c r="F151" s="113"/>
      <c r="G151" s="114"/>
      <c r="H151" s="8"/>
      <c r="I151" s="8"/>
      <c r="J151" s="8"/>
      <c r="K151" s="8"/>
      <c r="L151" s="8"/>
      <c r="M151" s="8"/>
      <c r="N151" s="8"/>
      <c r="O151" s="8"/>
      <c r="P151" s="8"/>
      <c r="Q151" s="8"/>
      <c r="R151" s="8"/>
      <c r="S151" s="8"/>
      <c r="T151" s="8"/>
      <c r="U151" s="8"/>
      <c r="V151" s="8"/>
      <c r="W151" s="8"/>
      <c r="X151" s="8"/>
      <c r="Y151" s="8"/>
      <c r="Z151" s="8"/>
    </row>
    <row r="152" spans="1:26" ht="18" customHeight="1" x14ac:dyDescent="0.25">
      <c r="A152" s="110"/>
      <c r="B152" s="111"/>
      <c r="C152" s="110"/>
      <c r="D152" s="112"/>
      <c r="E152" s="115"/>
      <c r="F152" s="115"/>
      <c r="G152" s="114"/>
      <c r="H152" s="8"/>
      <c r="I152" s="8"/>
      <c r="J152" s="8"/>
      <c r="K152" s="8"/>
      <c r="L152" s="8"/>
      <c r="M152" s="8"/>
      <c r="N152" s="8"/>
      <c r="O152" s="8"/>
      <c r="P152" s="8"/>
      <c r="Q152" s="8"/>
      <c r="R152" s="8"/>
      <c r="S152" s="8"/>
      <c r="T152" s="8"/>
      <c r="U152" s="8"/>
      <c r="V152" s="8"/>
      <c r="W152" s="8"/>
      <c r="X152" s="8"/>
      <c r="Y152" s="8"/>
      <c r="Z152" s="8"/>
    </row>
    <row r="153" spans="1:26" ht="18" customHeight="1" x14ac:dyDescent="0.25">
      <c r="A153" s="106"/>
      <c r="B153" s="190"/>
      <c r="C153" s="184"/>
      <c r="D153" s="184"/>
      <c r="E153" s="184"/>
      <c r="F153" s="184"/>
      <c r="G153" s="116"/>
      <c r="H153" s="8"/>
      <c r="I153" s="8"/>
      <c r="J153" s="8"/>
      <c r="K153" s="8"/>
      <c r="L153" s="8"/>
      <c r="M153" s="8"/>
      <c r="N153" s="8"/>
      <c r="O153" s="8"/>
      <c r="P153" s="8"/>
      <c r="Q153" s="8"/>
      <c r="R153" s="8"/>
      <c r="S153" s="8"/>
      <c r="T153" s="8"/>
      <c r="U153" s="8"/>
      <c r="V153" s="8"/>
      <c r="W153" s="8"/>
      <c r="X153" s="8"/>
      <c r="Y153" s="8"/>
      <c r="Z153" s="8"/>
    </row>
    <row r="154" spans="1:26" ht="15.75" customHeight="1" x14ac:dyDescent="0.25">
      <c r="A154" s="187"/>
      <c r="B154" s="188"/>
      <c r="C154" s="188"/>
      <c r="D154" s="188"/>
      <c r="E154" s="188"/>
      <c r="F154" s="188"/>
      <c r="G154" s="189"/>
      <c r="H154" s="8"/>
      <c r="I154" s="8"/>
      <c r="J154" s="8"/>
      <c r="K154" s="8"/>
      <c r="L154" s="8"/>
      <c r="M154" s="8"/>
      <c r="N154" s="8"/>
      <c r="O154" s="8"/>
      <c r="P154" s="8"/>
      <c r="Q154" s="8"/>
      <c r="R154" s="8"/>
      <c r="S154" s="8"/>
      <c r="T154" s="8"/>
      <c r="U154" s="8"/>
      <c r="V154" s="8"/>
      <c r="W154" s="8"/>
      <c r="X154" s="8"/>
      <c r="Y154" s="8"/>
      <c r="Z154" s="8"/>
    </row>
    <row r="155" spans="1:26" ht="15.75" customHeight="1" x14ac:dyDescent="0.25">
      <c r="A155" s="110"/>
      <c r="B155" s="111"/>
      <c r="C155" s="110"/>
      <c r="D155" s="112"/>
      <c r="E155" s="113"/>
      <c r="F155" s="113"/>
      <c r="G155" s="114"/>
      <c r="H155" s="8"/>
      <c r="I155" s="8"/>
      <c r="J155" s="8"/>
      <c r="K155" s="8"/>
      <c r="L155" s="8"/>
      <c r="M155" s="8"/>
      <c r="N155" s="8"/>
      <c r="O155" s="8"/>
      <c r="P155" s="8"/>
      <c r="Q155" s="8"/>
      <c r="R155" s="8"/>
      <c r="S155" s="8"/>
      <c r="T155" s="8"/>
      <c r="U155" s="8"/>
      <c r="V155" s="8"/>
      <c r="W155" s="8"/>
      <c r="X155" s="8"/>
      <c r="Y155" s="8"/>
      <c r="Z155" s="8"/>
    </row>
    <row r="156" spans="1:26" ht="15.75" customHeight="1" x14ac:dyDescent="0.25">
      <c r="A156" s="110"/>
      <c r="B156" s="111"/>
      <c r="C156" s="110"/>
      <c r="D156" s="112"/>
      <c r="E156" s="113"/>
      <c r="F156" s="113"/>
      <c r="G156" s="114"/>
      <c r="H156" s="8"/>
      <c r="I156" s="8"/>
      <c r="J156" s="8"/>
      <c r="K156" s="8"/>
      <c r="L156" s="8"/>
      <c r="M156" s="8"/>
      <c r="N156" s="8"/>
      <c r="O156" s="8"/>
      <c r="P156" s="8"/>
      <c r="Q156" s="8"/>
      <c r="R156" s="8"/>
      <c r="S156" s="8"/>
      <c r="T156" s="8"/>
      <c r="U156" s="8"/>
      <c r="V156" s="8"/>
      <c r="W156" s="8"/>
      <c r="X156" s="8"/>
      <c r="Y156" s="8"/>
      <c r="Z156" s="8"/>
    </row>
    <row r="157" spans="1:26" ht="15.75" customHeight="1" x14ac:dyDescent="0.25">
      <c r="A157" s="110"/>
      <c r="B157" s="111"/>
      <c r="C157" s="110"/>
      <c r="D157" s="112"/>
      <c r="E157" s="110"/>
      <c r="F157" s="110"/>
      <c r="G157" s="114"/>
      <c r="H157" s="8"/>
      <c r="I157" s="8"/>
      <c r="J157" s="8"/>
      <c r="K157" s="8"/>
      <c r="L157" s="8"/>
      <c r="M157" s="8"/>
      <c r="N157" s="8"/>
      <c r="O157" s="8"/>
      <c r="P157" s="8"/>
      <c r="Q157" s="8"/>
      <c r="R157" s="8"/>
      <c r="S157" s="8"/>
      <c r="T157" s="8"/>
      <c r="U157" s="8"/>
      <c r="V157" s="8"/>
      <c r="W157" s="8"/>
      <c r="X157" s="8"/>
      <c r="Y157" s="8"/>
      <c r="Z157" s="8"/>
    </row>
    <row r="158" spans="1:26" ht="15.75" customHeight="1" x14ac:dyDescent="0.25">
      <c r="A158" s="110"/>
      <c r="B158" s="111"/>
      <c r="C158" s="110"/>
      <c r="D158" s="112"/>
      <c r="E158" s="110"/>
      <c r="F158" s="110"/>
      <c r="G158" s="114"/>
      <c r="H158" s="8"/>
      <c r="I158" s="8"/>
      <c r="J158" s="8"/>
      <c r="K158" s="8"/>
      <c r="L158" s="8"/>
      <c r="M158" s="8"/>
      <c r="N158" s="8"/>
      <c r="O158" s="8"/>
      <c r="P158" s="8"/>
      <c r="Q158" s="8"/>
      <c r="R158" s="8"/>
      <c r="S158" s="8"/>
      <c r="T158" s="8"/>
      <c r="U158" s="8"/>
      <c r="V158" s="8"/>
      <c r="W158" s="8"/>
      <c r="X158" s="8"/>
      <c r="Y158" s="8"/>
      <c r="Z158" s="8"/>
    </row>
    <row r="159" spans="1:26" ht="15.75" customHeight="1" x14ac:dyDescent="0.25">
      <c r="A159" s="110"/>
      <c r="B159" s="111"/>
      <c r="C159" s="110"/>
      <c r="D159" s="112"/>
      <c r="E159" s="113"/>
      <c r="F159" s="113"/>
      <c r="G159" s="114"/>
      <c r="H159" s="8"/>
      <c r="I159" s="8"/>
      <c r="J159" s="8"/>
      <c r="K159" s="8"/>
      <c r="L159" s="8"/>
      <c r="M159" s="8"/>
      <c r="N159" s="8"/>
      <c r="O159" s="8"/>
      <c r="P159" s="8"/>
      <c r="Q159" s="8"/>
      <c r="R159" s="8"/>
      <c r="S159" s="8"/>
      <c r="T159" s="8"/>
      <c r="U159" s="8"/>
      <c r="V159" s="8"/>
      <c r="W159" s="8"/>
      <c r="X159" s="8"/>
      <c r="Y159" s="8"/>
      <c r="Z159" s="8"/>
    </row>
    <row r="160" spans="1:26" ht="15.75" customHeight="1" x14ac:dyDescent="0.25">
      <c r="A160" s="110"/>
      <c r="B160" s="111"/>
      <c r="C160" s="110"/>
      <c r="D160" s="112"/>
      <c r="E160" s="113"/>
      <c r="F160" s="113"/>
      <c r="G160" s="114"/>
      <c r="H160" s="8"/>
      <c r="I160" s="8"/>
      <c r="J160" s="8"/>
      <c r="K160" s="8"/>
      <c r="L160" s="8"/>
      <c r="M160" s="8"/>
      <c r="N160" s="8"/>
      <c r="O160" s="8"/>
      <c r="P160" s="8"/>
      <c r="Q160" s="8"/>
      <c r="R160" s="8"/>
      <c r="S160" s="8"/>
      <c r="T160" s="8"/>
      <c r="U160" s="8"/>
      <c r="V160" s="8"/>
      <c r="W160" s="8"/>
      <c r="X160" s="8"/>
      <c r="Y160" s="8"/>
      <c r="Z160" s="8"/>
    </row>
    <row r="161" spans="1:26" ht="15.75" customHeight="1" x14ac:dyDescent="0.25">
      <c r="A161" s="110"/>
      <c r="B161" s="111"/>
      <c r="C161" s="110"/>
      <c r="D161" s="112"/>
      <c r="E161" s="113"/>
      <c r="F161" s="113"/>
      <c r="G161" s="114"/>
      <c r="H161" s="8"/>
      <c r="I161" s="8"/>
      <c r="J161" s="8"/>
      <c r="K161" s="8"/>
      <c r="L161" s="8"/>
      <c r="M161" s="8"/>
      <c r="N161" s="8"/>
      <c r="O161" s="8"/>
      <c r="P161" s="8"/>
      <c r="Q161" s="8"/>
      <c r="R161" s="8"/>
      <c r="S161" s="8"/>
      <c r="T161" s="8"/>
      <c r="U161" s="8"/>
      <c r="V161" s="8"/>
      <c r="W161" s="8"/>
      <c r="X161" s="8"/>
      <c r="Y161" s="8"/>
      <c r="Z161" s="8"/>
    </row>
    <row r="162" spans="1:26" ht="15.75" customHeight="1" x14ac:dyDescent="0.25">
      <c r="A162" s="106"/>
      <c r="B162" s="190"/>
      <c r="C162" s="184"/>
      <c r="D162" s="184"/>
      <c r="E162" s="184"/>
      <c r="F162" s="184"/>
      <c r="G162" s="116"/>
      <c r="H162" s="8"/>
      <c r="I162" s="8"/>
      <c r="J162" s="8"/>
      <c r="K162" s="8"/>
      <c r="L162" s="8"/>
      <c r="M162" s="8"/>
      <c r="N162" s="8"/>
      <c r="O162" s="8"/>
      <c r="P162" s="8"/>
      <c r="Q162" s="8"/>
      <c r="R162" s="8"/>
      <c r="S162" s="8"/>
      <c r="T162" s="8"/>
      <c r="U162" s="8"/>
      <c r="V162" s="8"/>
      <c r="W162" s="8"/>
      <c r="X162" s="8"/>
      <c r="Y162" s="8"/>
      <c r="Z162" s="8"/>
    </row>
    <row r="163" spans="1:26" ht="15.75" customHeight="1" x14ac:dyDescent="0.25">
      <c r="A163" s="191"/>
      <c r="B163" s="188"/>
      <c r="C163" s="188"/>
      <c r="D163" s="188"/>
      <c r="E163" s="188"/>
      <c r="F163" s="189"/>
      <c r="G163" s="116"/>
      <c r="H163" s="8"/>
      <c r="I163" s="8"/>
      <c r="J163" s="8"/>
      <c r="K163" s="8"/>
      <c r="L163" s="8"/>
      <c r="M163" s="8"/>
      <c r="N163" s="8"/>
      <c r="O163" s="8"/>
      <c r="P163" s="8"/>
      <c r="Q163" s="8"/>
      <c r="R163" s="8"/>
      <c r="S163" s="8"/>
      <c r="T163" s="8"/>
      <c r="U163" s="8"/>
      <c r="V163" s="8"/>
      <c r="W163" s="8"/>
      <c r="X163" s="8"/>
      <c r="Y163" s="8"/>
      <c r="Z163" s="8"/>
    </row>
    <row r="164" spans="1:26" ht="15.75" customHeight="1" x14ac:dyDescent="0.25">
      <c r="A164" s="186"/>
      <c r="B164" s="184"/>
      <c r="C164" s="184"/>
      <c r="D164" s="184"/>
      <c r="E164" s="184"/>
      <c r="F164" s="184"/>
      <c r="G164" s="184"/>
      <c r="H164" s="8"/>
      <c r="I164" s="8"/>
      <c r="J164" s="8"/>
      <c r="K164" s="8"/>
      <c r="L164" s="8"/>
      <c r="M164" s="8"/>
      <c r="N164" s="8"/>
      <c r="O164" s="8"/>
      <c r="P164" s="8"/>
      <c r="Q164" s="8"/>
      <c r="R164" s="8"/>
      <c r="S164" s="8"/>
      <c r="T164" s="8"/>
      <c r="U164" s="8"/>
      <c r="V164" s="8"/>
      <c r="W164" s="8"/>
      <c r="X164" s="8"/>
      <c r="Y164" s="8"/>
      <c r="Z164" s="8"/>
    </row>
    <row r="165" spans="1:26" ht="15.75" customHeight="1" x14ac:dyDescent="0.25">
      <c r="A165" s="187"/>
      <c r="B165" s="188"/>
      <c r="C165" s="188"/>
      <c r="D165" s="188"/>
      <c r="E165" s="188"/>
      <c r="F165" s="188"/>
      <c r="G165" s="189"/>
      <c r="H165" s="8"/>
      <c r="I165" s="8"/>
      <c r="J165" s="8"/>
      <c r="K165" s="8"/>
      <c r="L165" s="8"/>
      <c r="M165" s="8"/>
      <c r="N165" s="8"/>
      <c r="O165" s="8"/>
      <c r="P165" s="8"/>
      <c r="Q165" s="8"/>
      <c r="R165" s="8"/>
      <c r="S165" s="8"/>
      <c r="T165" s="8"/>
      <c r="U165" s="8"/>
      <c r="V165" s="8"/>
      <c r="W165" s="8"/>
      <c r="X165" s="8"/>
      <c r="Y165" s="8"/>
      <c r="Z165" s="8"/>
    </row>
    <row r="166" spans="1:26" ht="15.75" customHeight="1" x14ac:dyDescent="0.25">
      <c r="A166" s="110"/>
      <c r="B166" s="111"/>
      <c r="C166" s="110"/>
      <c r="D166" s="117"/>
      <c r="E166" s="112"/>
      <c r="F166" s="112"/>
      <c r="G166" s="114"/>
      <c r="H166" s="8"/>
      <c r="I166" s="8"/>
      <c r="J166" s="8"/>
      <c r="K166" s="8"/>
      <c r="L166" s="8"/>
      <c r="M166" s="8"/>
      <c r="N166" s="8"/>
      <c r="O166" s="8"/>
      <c r="P166" s="8"/>
      <c r="Q166" s="8"/>
      <c r="R166" s="8"/>
      <c r="S166" s="8"/>
      <c r="T166" s="8"/>
      <c r="U166" s="8"/>
      <c r="V166" s="8"/>
      <c r="W166" s="8"/>
      <c r="X166" s="8"/>
      <c r="Y166" s="8"/>
      <c r="Z166" s="8"/>
    </row>
    <row r="167" spans="1:26" ht="27" customHeight="1" x14ac:dyDescent="0.25">
      <c r="A167" s="110"/>
      <c r="B167" s="111"/>
      <c r="C167" s="110"/>
      <c r="D167" s="117"/>
      <c r="E167" s="112"/>
      <c r="F167" s="112"/>
      <c r="G167" s="114"/>
      <c r="H167" s="8"/>
      <c r="I167" s="8"/>
      <c r="J167" s="8"/>
      <c r="K167" s="8"/>
      <c r="L167" s="8"/>
      <c r="M167" s="8"/>
      <c r="N167" s="8"/>
      <c r="O167" s="8"/>
      <c r="P167" s="8"/>
      <c r="Q167" s="8"/>
      <c r="R167" s="8"/>
      <c r="S167" s="8"/>
      <c r="T167" s="8"/>
      <c r="U167" s="8"/>
      <c r="V167" s="8"/>
      <c r="W167" s="8"/>
      <c r="X167" s="8"/>
      <c r="Y167" s="8"/>
      <c r="Z167" s="8"/>
    </row>
    <row r="168" spans="1:26" ht="15.75" customHeight="1" x14ac:dyDescent="0.25">
      <c r="A168" s="106"/>
      <c r="B168" s="190"/>
      <c r="C168" s="184"/>
      <c r="D168" s="184"/>
      <c r="E168" s="184"/>
      <c r="F168" s="184"/>
      <c r="G168" s="116"/>
      <c r="H168" s="8"/>
      <c r="I168" s="8"/>
      <c r="J168" s="8"/>
      <c r="K168" s="8"/>
      <c r="L168" s="8"/>
      <c r="M168" s="8"/>
      <c r="N168" s="8"/>
      <c r="O168" s="8"/>
      <c r="P168" s="8"/>
      <c r="Q168" s="8"/>
      <c r="R168" s="8"/>
      <c r="S168" s="8"/>
      <c r="T168" s="8"/>
      <c r="U168" s="8"/>
      <c r="V168" s="8"/>
      <c r="W168" s="8"/>
      <c r="X168" s="8"/>
      <c r="Y168" s="8"/>
      <c r="Z168" s="8"/>
    </row>
    <row r="169" spans="1:26" ht="15.75" customHeight="1" x14ac:dyDescent="0.25">
      <c r="A169" s="187"/>
      <c r="B169" s="188"/>
      <c r="C169" s="188"/>
      <c r="D169" s="188"/>
      <c r="E169" s="188"/>
      <c r="F169" s="188"/>
      <c r="G169" s="189"/>
      <c r="H169" s="8"/>
      <c r="I169" s="8"/>
      <c r="J169" s="8"/>
      <c r="K169" s="8"/>
      <c r="L169" s="8"/>
      <c r="M169" s="8"/>
      <c r="N169" s="8"/>
      <c r="O169" s="8"/>
      <c r="P169" s="8"/>
      <c r="Q169" s="8"/>
      <c r="R169" s="8"/>
      <c r="S169" s="8"/>
      <c r="T169" s="8"/>
      <c r="U169" s="8"/>
      <c r="V169" s="8"/>
      <c r="W169" s="8"/>
      <c r="X169" s="8"/>
      <c r="Y169" s="8"/>
      <c r="Z169" s="8"/>
    </row>
    <row r="170" spans="1:26" ht="15.75" customHeight="1" x14ac:dyDescent="0.25">
      <c r="A170" s="110"/>
      <c r="B170" s="111"/>
      <c r="C170" s="110"/>
      <c r="D170" s="117"/>
      <c r="E170" s="118"/>
      <c r="F170" s="118"/>
      <c r="G170" s="114"/>
      <c r="H170" s="8"/>
      <c r="I170" s="8"/>
      <c r="J170" s="8"/>
      <c r="K170" s="8"/>
      <c r="L170" s="8"/>
      <c r="M170" s="8"/>
      <c r="N170" s="8"/>
      <c r="O170" s="8"/>
      <c r="P170" s="8"/>
      <c r="Q170" s="8"/>
      <c r="R170" s="8"/>
      <c r="S170" s="8"/>
      <c r="T170" s="8"/>
      <c r="U170" s="8"/>
      <c r="V170" s="8"/>
      <c r="W170" s="8"/>
      <c r="X170" s="8"/>
      <c r="Y170" s="8"/>
      <c r="Z170" s="8"/>
    </row>
    <row r="171" spans="1:26" ht="15.75" customHeight="1" x14ac:dyDescent="0.25">
      <c r="A171" s="106"/>
      <c r="B171" s="190"/>
      <c r="C171" s="184"/>
      <c r="D171" s="184"/>
      <c r="E171" s="184"/>
      <c r="F171" s="184"/>
      <c r="G171" s="116"/>
      <c r="H171" s="8"/>
      <c r="I171" s="8"/>
      <c r="J171" s="8"/>
      <c r="K171" s="8"/>
      <c r="L171" s="8"/>
      <c r="M171" s="8"/>
      <c r="N171" s="8"/>
      <c r="O171" s="8"/>
      <c r="P171" s="8"/>
      <c r="Q171" s="8"/>
      <c r="R171" s="8"/>
      <c r="S171" s="8"/>
      <c r="T171" s="8"/>
      <c r="U171" s="8"/>
      <c r="V171" s="8"/>
      <c r="W171" s="8"/>
      <c r="X171" s="8"/>
      <c r="Y171" s="8"/>
      <c r="Z171" s="8"/>
    </row>
    <row r="172" spans="1:26" ht="15.75" customHeight="1" x14ac:dyDescent="0.25">
      <c r="A172" s="187"/>
      <c r="B172" s="188"/>
      <c r="C172" s="188"/>
      <c r="D172" s="188"/>
      <c r="E172" s="188"/>
      <c r="F172" s="188"/>
      <c r="G172" s="189"/>
      <c r="H172" s="8"/>
      <c r="I172" s="8"/>
      <c r="J172" s="8"/>
      <c r="K172" s="8"/>
      <c r="L172" s="8"/>
      <c r="M172" s="8"/>
      <c r="N172" s="8"/>
      <c r="O172" s="8"/>
      <c r="P172" s="8"/>
      <c r="Q172" s="8"/>
      <c r="R172" s="8"/>
      <c r="S172" s="8"/>
      <c r="T172" s="8"/>
      <c r="U172" s="8"/>
      <c r="V172" s="8"/>
      <c r="W172" s="8"/>
      <c r="X172" s="8"/>
      <c r="Y172" s="8"/>
      <c r="Z172" s="8"/>
    </row>
    <row r="173" spans="1:26" ht="15.75" customHeight="1" x14ac:dyDescent="0.25">
      <c r="A173" s="110"/>
      <c r="B173" s="111"/>
      <c r="C173" s="110"/>
      <c r="D173" s="117"/>
      <c r="E173" s="112"/>
      <c r="F173" s="112"/>
      <c r="G173" s="114"/>
      <c r="H173" s="8"/>
      <c r="I173" s="8"/>
      <c r="J173" s="8"/>
      <c r="K173" s="8"/>
      <c r="L173" s="8"/>
      <c r="M173" s="8"/>
      <c r="N173" s="8"/>
      <c r="O173" s="8"/>
      <c r="P173" s="8"/>
      <c r="Q173" s="8"/>
      <c r="R173" s="8"/>
      <c r="S173" s="8"/>
      <c r="T173" s="8"/>
      <c r="U173" s="8"/>
      <c r="V173" s="8"/>
      <c r="W173" s="8"/>
      <c r="X173" s="8"/>
      <c r="Y173" s="8"/>
      <c r="Z173" s="8"/>
    </row>
    <row r="174" spans="1:26" ht="15.75" customHeight="1" x14ac:dyDescent="0.25">
      <c r="A174" s="110"/>
      <c r="B174" s="111"/>
      <c r="C174" s="110"/>
      <c r="D174" s="117"/>
      <c r="E174" s="112"/>
      <c r="F174" s="112"/>
      <c r="G174" s="114"/>
      <c r="H174" s="8"/>
      <c r="I174" s="8"/>
      <c r="J174" s="8"/>
      <c r="K174" s="8"/>
      <c r="L174" s="8"/>
      <c r="M174" s="8"/>
      <c r="N174" s="8"/>
      <c r="O174" s="8"/>
      <c r="P174" s="8"/>
      <c r="Q174" s="8"/>
      <c r="R174" s="8"/>
      <c r="S174" s="8"/>
      <c r="T174" s="8"/>
      <c r="U174" s="8"/>
      <c r="V174" s="8"/>
      <c r="W174" s="8"/>
      <c r="X174" s="8"/>
      <c r="Y174" s="8"/>
      <c r="Z174" s="8"/>
    </row>
    <row r="175" spans="1:26" ht="15.75" customHeight="1" x14ac:dyDescent="0.25">
      <c r="A175" s="110"/>
      <c r="B175" s="111"/>
      <c r="C175" s="110"/>
      <c r="D175" s="117"/>
      <c r="E175" s="112"/>
      <c r="F175" s="112"/>
      <c r="G175" s="114"/>
      <c r="H175" s="8"/>
      <c r="I175" s="8"/>
      <c r="J175" s="8"/>
      <c r="K175" s="8"/>
      <c r="L175" s="8"/>
      <c r="M175" s="8"/>
      <c r="N175" s="8"/>
      <c r="O175" s="8"/>
      <c r="P175" s="8"/>
      <c r="Q175" s="8"/>
      <c r="R175" s="8"/>
      <c r="S175" s="8"/>
      <c r="T175" s="8"/>
      <c r="U175" s="8"/>
      <c r="V175" s="8"/>
      <c r="W175" s="8"/>
      <c r="X175" s="8"/>
      <c r="Y175" s="8"/>
      <c r="Z175" s="8"/>
    </row>
    <row r="176" spans="1:26" ht="15.75" customHeight="1" x14ac:dyDescent="0.25">
      <c r="A176" s="110"/>
      <c r="B176" s="111"/>
      <c r="C176" s="110"/>
      <c r="D176" s="117"/>
      <c r="E176" s="112"/>
      <c r="F176" s="112"/>
      <c r="G176" s="114"/>
      <c r="H176" s="8"/>
      <c r="I176" s="8"/>
      <c r="J176" s="8"/>
      <c r="K176" s="8"/>
      <c r="L176" s="8"/>
      <c r="M176" s="8"/>
      <c r="N176" s="8"/>
      <c r="O176" s="8"/>
      <c r="P176" s="8"/>
      <c r="Q176" s="8"/>
      <c r="R176" s="8"/>
      <c r="S176" s="8"/>
      <c r="T176" s="8"/>
      <c r="U176" s="8"/>
      <c r="V176" s="8"/>
      <c r="W176" s="8"/>
      <c r="X176" s="8"/>
      <c r="Y176" s="8"/>
      <c r="Z176" s="8"/>
    </row>
    <row r="177" spans="1:26" ht="15.75" customHeight="1" x14ac:dyDescent="0.25">
      <c r="A177" s="110"/>
      <c r="B177" s="111"/>
      <c r="C177" s="110"/>
      <c r="D177" s="117"/>
      <c r="E177" s="112"/>
      <c r="F177" s="112"/>
      <c r="G177" s="114"/>
      <c r="H177" s="8"/>
      <c r="I177" s="8"/>
      <c r="J177" s="8"/>
      <c r="K177" s="8"/>
      <c r="L177" s="8"/>
      <c r="M177" s="8"/>
      <c r="N177" s="8"/>
      <c r="O177" s="8"/>
      <c r="P177" s="8"/>
      <c r="Q177" s="8"/>
      <c r="R177" s="8"/>
      <c r="S177" s="8"/>
      <c r="T177" s="8"/>
      <c r="U177" s="8"/>
      <c r="V177" s="8"/>
      <c r="W177" s="8"/>
      <c r="X177" s="8"/>
      <c r="Y177" s="8"/>
      <c r="Z177" s="8"/>
    </row>
    <row r="178" spans="1:26" ht="15.75" customHeight="1" x14ac:dyDescent="0.25">
      <c r="A178" s="110"/>
      <c r="B178" s="111"/>
      <c r="C178" s="110"/>
      <c r="D178" s="117"/>
      <c r="E178" s="112"/>
      <c r="F178" s="112"/>
      <c r="G178" s="114"/>
      <c r="H178" s="8"/>
      <c r="I178" s="8"/>
      <c r="J178" s="8"/>
      <c r="K178" s="8"/>
      <c r="L178" s="8"/>
      <c r="M178" s="8"/>
      <c r="N178" s="8"/>
      <c r="O178" s="8"/>
      <c r="P178" s="8"/>
      <c r="Q178" s="8"/>
      <c r="R178" s="8"/>
      <c r="S178" s="8"/>
      <c r="T178" s="8"/>
      <c r="U178" s="8"/>
      <c r="V178" s="8"/>
      <c r="W178" s="8"/>
      <c r="X178" s="8"/>
      <c r="Y178" s="8"/>
      <c r="Z178" s="8"/>
    </row>
    <row r="179" spans="1:26" ht="27" customHeight="1" x14ac:dyDescent="0.25">
      <c r="A179" s="106"/>
      <c r="B179" s="190"/>
      <c r="C179" s="184"/>
      <c r="D179" s="184"/>
      <c r="E179" s="184"/>
      <c r="F179" s="184"/>
      <c r="G179" s="116"/>
      <c r="H179" s="8"/>
      <c r="I179" s="8"/>
      <c r="J179" s="8"/>
      <c r="K179" s="8"/>
      <c r="L179" s="8"/>
      <c r="M179" s="8"/>
      <c r="N179" s="8"/>
      <c r="O179" s="8"/>
      <c r="P179" s="8"/>
      <c r="Q179" s="8"/>
      <c r="R179" s="8"/>
      <c r="S179" s="8"/>
      <c r="T179" s="8"/>
      <c r="U179" s="8"/>
      <c r="V179" s="8"/>
      <c r="W179" s="8"/>
      <c r="X179" s="8"/>
      <c r="Y179" s="8"/>
      <c r="Z179" s="8"/>
    </row>
    <row r="180" spans="1:26" ht="15.75" customHeight="1" x14ac:dyDescent="0.25">
      <c r="A180" s="187"/>
      <c r="B180" s="188"/>
      <c r="C180" s="188"/>
      <c r="D180" s="188"/>
      <c r="E180" s="188"/>
      <c r="F180" s="188"/>
      <c r="G180" s="189"/>
      <c r="H180" s="8"/>
      <c r="I180" s="8"/>
      <c r="J180" s="8"/>
      <c r="K180" s="8"/>
      <c r="L180" s="8"/>
      <c r="M180" s="8"/>
      <c r="N180" s="8"/>
      <c r="O180" s="8"/>
      <c r="P180" s="8"/>
      <c r="Q180" s="8"/>
      <c r="R180" s="8"/>
      <c r="S180" s="8"/>
      <c r="T180" s="8"/>
      <c r="U180" s="8"/>
      <c r="V180" s="8"/>
      <c r="W180" s="8"/>
      <c r="X180" s="8"/>
      <c r="Y180" s="8"/>
      <c r="Z180" s="8"/>
    </row>
    <row r="181" spans="1:26" ht="15.75" customHeight="1" x14ac:dyDescent="0.25">
      <c r="A181" s="110"/>
      <c r="B181" s="111"/>
      <c r="C181" s="110"/>
      <c r="D181" s="117"/>
      <c r="E181" s="112"/>
      <c r="F181" s="112"/>
      <c r="G181" s="114"/>
      <c r="H181" s="8"/>
      <c r="I181" s="8"/>
      <c r="J181" s="8"/>
      <c r="K181" s="8"/>
      <c r="L181" s="8"/>
      <c r="M181" s="8"/>
      <c r="N181" s="8"/>
      <c r="O181" s="8"/>
      <c r="P181" s="8"/>
      <c r="Q181" s="8"/>
      <c r="R181" s="8"/>
      <c r="S181" s="8"/>
      <c r="T181" s="8"/>
      <c r="U181" s="8"/>
      <c r="V181" s="8"/>
      <c r="W181" s="8"/>
      <c r="X181" s="8"/>
      <c r="Y181" s="8"/>
      <c r="Z181" s="8"/>
    </row>
    <row r="182" spans="1:26" ht="15.75" customHeight="1" x14ac:dyDescent="0.25">
      <c r="A182" s="110"/>
      <c r="B182" s="111"/>
      <c r="C182" s="110"/>
      <c r="D182" s="112"/>
      <c r="E182" s="112"/>
      <c r="F182" s="112"/>
      <c r="G182" s="114"/>
      <c r="H182" s="8"/>
      <c r="I182" s="8"/>
      <c r="J182" s="8"/>
      <c r="K182" s="8"/>
      <c r="L182" s="8"/>
      <c r="M182" s="8"/>
      <c r="N182" s="8"/>
      <c r="O182" s="8"/>
      <c r="P182" s="8"/>
      <c r="Q182" s="8"/>
      <c r="R182" s="8"/>
      <c r="S182" s="8"/>
      <c r="T182" s="8"/>
      <c r="U182" s="8"/>
      <c r="V182" s="8"/>
      <c r="W182" s="8"/>
      <c r="X182" s="8"/>
      <c r="Y182" s="8"/>
      <c r="Z182" s="8"/>
    </row>
    <row r="183" spans="1:26" ht="15.75" customHeight="1" x14ac:dyDescent="0.25">
      <c r="A183" s="110"/>
      <c r="B183" s="111"/>
      <c r="C183" s="110"/>
      <c r="D183" s="112"/>
      <c r="E183" s="112"/>
      <c r="F183" s="112"/>
      <c r="G183" s="114"/>
      <c r="H183" s="8"/>
      <c r="I183" s="8"/>
      <c r="J183" s="8"/>
      <c r="K183" s="8"/>
      <c r="L183" s="8"/>
      <c r="M183" s="8"/>
      <c r="N183" s="8"/>
      <c r="O183" s="8"/>
      <c r="P183" s="8"/>
      <c r="Q183" s="8"/>
      <c r="R183" s="8"/>
      <c r="S183" s="8"/>
      <c r="T183" s="8"/>
      <c r="U183" s="8"/>
      <c r="V183" s="8"/>
      <c r="W183" s="8"/>
      <c r="X183" s="8"/>
      <c r="Y183" s="8"/>
      <c r="Z183" s="8"/>
    </row>
    <row r="184" spans="1:26" ht="15.75" customHeight="1" x14ac:dyDescent="0.25">
      <c r="A184" s="106"/>
      <c r="B184" s="190"/>
      <c r="C184" s="184"/>
      <c r="D184" s="184"/>
      <c r="E184" s="184"/>
      <c r="F184" s="184"/>
      <c r="G184" s="116"/>
      <c r="H184" s="8"/>
      <c r="I184" s="8"/>
      <c r="J184" s="8"/>
      <c r="K184" s="8"/>
      <c r="L184" s="8"/>
      <c r="M184" s="8"/>
      <c r="N184" s="8"/>
      <c r="O184" s="8"/>
      <c r="P184" s="8"/>
      <c r="Q184" s="8"/>
      <c r="R184" s="8"/>
      <c r="S184" s="8"/>
      <c r="T184" s="8"/>
      <c r="U184" s="8"/>
      <c r="V184" s="8"/>
      <c r="W184" s="8"/>
      <c r="X184" s="8"/>
      <c r="Y184" s="8"/>
      <c r="Z184" s="8"/>
    </row>
    <row r="185" spans="1:26" ht="15.75" customHeight="1" x14ac:dyDescent="0.25">
      <c r="A185" s="191"/>
      <c r="B185" s="188"/>
      <c r="C185" s="188"/>
      <c r="D185" s="188"/>
      <c r="E185" s="188"/>
      <c r="F185" s="189"/>
      <c r="G185" s="116"/>
      <c r="H185" s="8"/>
      <c r="I185" s="8"/>
      <c r="J185" s="8"/>
      <c r="K185" s="8"/>
      <c r="L185" s="8"/>
      <c r="M185" s="8"/>
      <c r="N185" s="8"/>
      <c r="O185" s="8"/>
      <c r="P185" s="8"/>
      <c r="Q185" s="8"/>
      <c r="R185" s="8"/>
      <c r="S185" s="8"/>
      <c r="T185" s="8"/>
      <c r="U185" s="8"/>
      <c r="V185" s="8"/>
      <c r="W185" s="8"/>
      <c r="X185" s="8"/>
      <c r="Y185" s="8"/>
      <c r="Z185" s="8"/>
    </row>
    <row r="186" spans="1:26" ht="15.75" customHeight="1" x14ac:dyDescent="0.25">
      <c r="A186" s="217"/>
      <c r="B186" s="188"/>
      <c r="C186" s="188"/>
      <c r="D186" s="188"/>
      <c r="E186" s="188"/>
      <c r="F186" s="189"/>
      <c r="G186" s="119"/>
      <c r="H186" s="8"/>
      <c r="I186" s="8"/>
      <c r="J186" s="8"/>
      <c r="K186" s="8"/>
      <c r="L186" s="8"/>
      <c r="M186" s="8"/>
      <c r="N186" s="8"/>
      <c r="O186" s="8"/>
      <c r="P186" s="8"/>
      <c r="Q186" s="8"/>
      <c r="R186" s="8"/>
      <c r="S186" s="8"/>
      <c r="T186" s="8"/>
      <c r="U186" s="8"/>
      <c r="V186" s="8"/>
      <c r="W186" s="8"/>
      <c r="X186" s="8"/>
      <c r="Y186" s="8"/>
      <c r="Z186" s="8"/>
    </row>
    <row r="187" spans="1:26" ht="15.75" customHeight="1" x14ac:dyDescent="0.25">
      <c r="A187" s="5"/>
      <c r="B187" s="8"/>
      <c r="C187" s="3"/>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5">
      <c r="A188" s="5"/>
      <c r="B188" s="8"/>
      <c r="C188" s="3"/>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5">
      <c r="A189" s="5"/>
      <c r="B189" s="8"/>
      <c r="C189" s="3"/>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5">
      <c r="A190" s="5"/>
      <c r="B190" s="8"/>
      <c r="C190" s="3"/>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5">
      <c r="A191" s="5"/>
      <c r="B191" s="8"/>
      <c r="C191" s="3"/>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5">
      <c r="A192" s="5"/>
      <c r="B192" s="8"/>
      <c r="C192" s="3"/>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5">
      <c r="A193" s="5"/>
      <c r="B193" s="8"/>
      <c r="C193" s="3"/>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5">
      <c r="A194" s="5"/>
      <c r="B194" s="8"/>
      <c r="C194" s="3"/>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5">
      <c r="A195" s="5"/>
      <c r="B195" s="8"/>
      <c r="C195" s="3"/>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5">
      <c r="A196" s="5"/>
      <c r="B196" s="8"/>
      <c r="C196" s="3"/>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5">
      <c r="A197" s="5"/>
      <c r="B197" s="8"/>
      <c r="C197" s="3"/>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5">
      <c r="A198" s="5"/>
      <c r="B198" s="8"/>
      <c r="C198" s="3"/>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5">
      <c r="A199" s="5"/>
      <c r="B199" s="8"/>
      <c r="C199" s="3"/>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5">
      <c r="A200" s="5"/>
      <c r="B200" s="8"/>
      <c r="C200" s="3"/>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5">
      <c r="A201" s="5"/>
      <c r="B201" s="8"/>
      <c r="C201" s="3"/>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5">
      <c r="A202" s="5"/>
      <c r="B202" s="8"/>
      <c r="C202" s="3"/>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5">
      <c r="A203" s="5"/>
      <c r="B203" s="8"/>
      <c r="C203" s="3"/>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5">
      <c r="A204" s="5"/>
      <c r="B204" s="8"/>
      <c r="C204" s="3"/>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5">
      <c r="A205" s="5"/>
      <c r="B205" s="8"/>
      <c r="C205" s="3"/>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5">
      <c r="A206" s="5"/>
      <c r="B206" s="8"/>
      <c r="C206" s="3"/>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5">
      <c r="A207" s="5"/>
      <c r="B207" s="8"/>
      <c r="C207" s="3"/>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5">
      <c r="A208" s="5"/>
      <c r="B208" s="8"/>
      <c r="C208" s="3"/>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5">
      <c r="A209" s="5"/>
      <c r="B209" s="8"/>
      <c r="C209" s="3"/>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5">
      <c r="A210" s="5"/>
      <c r="B210" s="8"/>
      <c r="C210" s="3"/>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5">
      <c r="A211" s="5"/>
      <c r="B211" s="8"/>
      <c r="C211" s="3"/>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5">
      <c r="A212" s="5"/>
      <c r="B212" s="8"/>
      <c r="C212" s="3"/>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5">
      <c r="A213" s="5"/>
      <c r="B213" s="8"/>
      <c r="C213" s="3"/>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5">
      <c r="A214" s="5"/>
      <c r="B214" s="8"/>
      <c r="C214" s="3"/>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5">
      <c r="A215" s="5"/>
      <c r="B215" s="8"/>
      <c r="C215" s="3"/>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5">
      <c r="A216" s="5"/>
      <c r="B216" s="8"/>
      <c r="C216" s="3"/>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5">
      <c r="A217" s="5"/>
      <c r="B217" s="8"/>
      <c r="C217" s="3"/>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5"/>
      <c r="B218" s="8"/>
      <c r="C218" s="3"/>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5"/>
      <c r="B219" s="8"/>
      <c r="C219" s="3"/>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5"/>
      <c r="B220" s="8"/>
      <c r="C220" s="3"/>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5"/>
      <c r="B221" s="8"/>
      <c r="C221" s="3"/>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5"/>
      <c r="B222" s="8"/>
      <c r="C222" s="3"/>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5"/>
      <c r="B223" s="8"/>
      <c r="C223" s="3"/>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5"/>
      <c r="B224" s="8"/>
      <c r="C224" s="3"/>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5"/>
      <c r="B225" s="8"/>
      <c r="C225" s="3"/>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5"/>
      <c r="B226" s="8"/>
      <c r="C226" s="3"/>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5"/>
      <c r="B227" s="8"/>
      <c r="C227" s="3"/>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5"/>
      <c r="B228" s="8"/>
      <c r="C228" s="3"/>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5"/>
      <c r="B229" s="8"/>
      <c r="C229" s="3"/>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5"/>
      <c r="B230" s="8"/>
      <c r="C230" s="3"/>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5"/>
      <c r="B231" s="8"/>
      <c r="C231" s="3"/>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5"/>
      <c r="B232" s="8"/>
      <c r="C232" s="3"/>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5"/>
      <c r="B233" s="8"/>
      <c r="C233" s="3"/>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5"/>
      <c r="B234" s="8"/>
      <c r="C234" s="3"/>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5"/>
      <c r="B235" s="8"/>
      <c r="C235" s="3"/>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5"/>
      <c r="B236" s="8"/>
      <c r="C236" s="3"/>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5"/>
      <c r="B237" s="8"/>
      <c r="C237" s="3"/>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5"/>
      <c r="B238" s="8"/>
      <c r="C238" s="3"/>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5"/>
      <c r="B239" s="8"/>
      <c r="C239" s="3"/>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5"/>
      <c r="B240" s="8"/>
      <c r="C240" s="3"/>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5"/>
      <c r="B241" s="8"/>
      <c r="C241" s="3"/>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5"/>
      <c r="B242" s="8"/>
      <c r="C242" s="3"/>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5"/>
      <c r="B243" s="8"/>
      <c r="C243" s="3"/>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5"/>
      <c r="B244" s="8"/>
      <c r="C244" s="3"/>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5"/>
      <c r="B245" s="8"/>
      <c r="C245" s="3"/>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5"/>
      <c r="B246" s="8"/>
      <c r="C246" s="3"/>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5"/>
      <c r="B247" s="8"/>
      <c r="C247" s="3"/>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5"/>
      <c r="B248" s="8"/>
      <c r="C248" s="3"/>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5"/>
      <c r="B249" s="8"/>
      <c r="C249" s="3"/>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5"/>
      <c r="B250" s="8"/>
      <c r="C250" s="3"/>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5"/>
      <c r="B251" s="8"/>
      <c r="C251" s="3"/>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5"/>
      <c r="B252" s="8"/>
      <c r="C252" s="3"/>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5"/>
      <c r="B253" s="8"/>
      <c r="C253" s="3"/>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5"/>
      <c r="B254" s="8"/>
      <c r="C254" s="3"/>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5"/>
      <c r="B255" s="8"/>
      <c r="C255" s="3"/>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5"/>
      <c r="B256" s="8"/>
      <c r="C256" s="3"/>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5"/>
      <c r="B257" s="8"/>
      <c r="C257" s="3"/>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5"/>
      <c r="B258" s="8"/>
      <c r="C258" s="3"/>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5"/>
      <c r="B259" s="8"/>
      <c r="C259" s="3"/>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5"/>
      <c r="B260" s="8"/>
      <c r="C260" s="3"/>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5"/>
      <c r="B261" s="8"/>
      <c r="C261" s="3"/>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5"/>
      <c r="B262" s="8"/>
      <c r="C262" s="3"/>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5"/>
      <c r="B263" s="8"/>
      <c r="C263" s="3"/>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5"/>
      <c r="B264" s="8"/>
      <c r="C264" s="3"/>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5"/>
      <c r="B265" s="8"/>
      <c r="C265" s="3"/>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5"/>
      <c r="B266" s="8"/>
      <c r="C266" s="3"/>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5"/>
      <c r="B267" s="8"/>
      <c r="C267" s="3"/>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5"/>
      <c r="B268" s="8"/>
      <c r="C268" s="3"/>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5"/>
      <c r="B269" s="8"/>
      <c r="C269" s="3"/>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5"/>
      <c r="B270" s="8"/>
      <c r="C270" s="3"/>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5"/>
      <c r="B271" s="8"/>
      <c r="C271" s="3"/>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5"/>
      <c r="B272" s="8"/>
      <c r="C272" s="3"/>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5"/>
      <c r="B273" s="8"/>
      <c r="C273" s="3"/>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5"/>
      <c r="B274" s="8"/>
      <c r="C274" s="3"/>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5"/>
      <c r="B275" s="8"/>
      <c r="C275" s="3"/>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5"/>
      <c r="B276" s="8"/>
      <c r="C276" s="3"/>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5"/>
      <c r="B277" s="8"/>
      <c r="C277" s="3"/>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5"/>
      <c r="B278" s="8"/>
      <c r="C278" s="3"/>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5"/>
      <c r="B279" s="8"/>
      <c r="C279" s="3"/>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5"/>
      <c r="B280" s="8"/>
      <c r="C280" s="3"/>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5"/>
      <c r="B281" s="8"/>
      <c r="C281" s="3"/>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5"/>
      <c r="B282" s="8"/>
      <c r="C282" s="3"/>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5"/>
      <c r="B283" s="8"/>
      <c r="C283" s="3"/>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5"/>
      <c r="B284" s="8"/>
      <c r="C284" s="3"/>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5"/>
      <c r="B285" s="8"/>
      <c r="C285" s="3"/>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5"/>
      <c r="B286" s="8"/>
      <c r="C286" s="3"/>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5"/>
      <c r="B287" s="8"/>
      <c r="C287" s="3"/>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5"/>
      <c r="B288" s="8"/>
      <c r="C288" s="3"/>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5"/>
      <c r="B289" s="8"/>
      <c r="C289" s="3"/>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5"/>
      <c r="B290" s="8"/>
      <c r="C290" s="3"/>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5"/>
      <c r="B291" s="8"/>
      <c r="C291" s="3"/>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5"/>
      <c r="B292" s="8"/>
      <c r="C292" s="3"/>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5"/>
      <c r="B293" s="8"/>
      <c r="C293" s="3"/>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5"/>
      <c r="B294" s="8"/>
      <c r="C294" s="3"/>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5"/>
      <c r="B295" s="8"/>
      <c r="C295" s="3"/>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5"/>
      <c r="B296" s="8"/>
      <c r="C296" s="3"/>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5"/>
      <c r="B297" s="8"/>
      <c r="C297" s="3"/>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5"/>
      <c r="B298" s="8"/>
      <c r="C298" s="3"/>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5"/>
      <c r="B299" s="8"/>
      <c r="C299" s="3"/>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5"/>
      <c r="B300" s="8"/>
      <c r="C300" s="3"/>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5"/>
      <c r="B301" s="8"/>
      <c r="C301" s="3"/>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5"/>
      <c r="B302" s="8"/>
      <c r="C302" s="3"/>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5"/>
      <c r="B303" s="8"/>
      <c r="C303" s="3"/>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5"/>
      <c r="B304" s="8"/>
      <c r="C304" s="3"/>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5"/>
      <c r="B305" s="8"/>
      <c r="C305" s="3"/>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5"/>
      <c r="B306" s="8"/>
      <c r="C306" s="3"/>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5"/>
      <c r="B307" s="8"/>
      <c r="C307" s="3"/>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5"/>
      <c r="B308" s="8"/>
      <c r="C308" s="3"/>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5"/>
      <c r="B309" s="8"/>
      <c r="C309" s="3"/>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5"/>
      <c r="B310" s="8"/>
      <c r="C310" s="3"/>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5"/>
      <c r="B311" s="8"/>
      <c r="C311" s="3"/>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5"/>
      <c r="B312" s="8"/>
      <c r="C312" s="3"/>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5"/>
      <c r="B313" s="8"/>
      <c r="C313" s="3"/>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5"/>
      <c r="B314" s="8"/>
      <c r="C314" s="3"/>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5"/>
      <c r="B315" s="8"/>
      <c r="C315" s="3"/>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5"/>
      <c r="B316" s="8"/>
      <c r="C316" s="3"/>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5"/>
      <c r="B317" s="8"/>
      <c r="C317" s="3"/>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5"/>
      <c r="B318" s="8"/>
      <c r="C318" s="3"/>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5"/>
      <c r="B319" s="8"/>
      <c r="C319" s="3"/>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5"/>
      <c r="B320" s="8"/>
      <c r="C320" s="3"/>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5"/>
      <c r="B321" s="8"/>
      <c r="C321" s="3"/>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5"/>
      <c r="B322" s="8"/>
      <c r="C322" s="3"/>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5"/>
      <c r="B323" s="8"/>
      <c r="C323" s="3"/>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5"/>
      <c r="B324" s="8"/>
      <c r="C324" s="3"/>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5"/>
      <c r="B325" s="8"/>
      <c r="C325" s="3"/>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5"/>
      <c r="B326" s="8"/>
      <c r="C326" s="3"/>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5"/>
      <c r="B327" s="8"/>
      <c r="C327" s="3"/>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5"/>
      <c r="B328" s="8"/>
      <c r="C328" s="3"/>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5"/>
      <c r="B329" s="8"/>
      <c r="C329" s="3"/>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5"/>
      <c r="B330" s="8"/>
      <c r="C330" s="3"/>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5"/>
      <c r="B331" s="8"/>
      <c r="C331" s="3"/>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5"/>
      <c r="B332" s="8"/>
      <c r="C332" s="3"/>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5"/>
      <c r="B333" s="8"/>
      <c r="C333" s="3"/>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5"/>
      <c r="B334" s="8"/>
      <c r="C334" s="3"/>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5"/>
      <c r="B335" s="8"/>
      <c r="C335" s="3"/>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5"/>
      <c r="B336" s="8"/>
      <c r="C336" s="3"/>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5"/>
      <c r="B337" s="8"/>
      <c r="C337" s="3"/>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5"/>
      <c r="B338" s="8"/>
      <c r="C338" s="3"/>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5"/>
      <c r="B339" s="8"/>
      <c r="C339" s="3"/>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5"/>
      <c r="B340" s="8"/>
      <c r="C340" s="3"/>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5"/>
      <c r="B341" s="8"/>
      <c r="C341" s="3"/>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5"/>
      <c r="B342" s="8"/>
      <c r="C342" s="3"/>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5"/>
      <c r="B343" s="8"/>
      <c r="C343" s="3"/>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5"/>
      <c r="B344" s="8"/>
      <c r="C344" s="3"/>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5"/>
      <c r="B345" s="8"/>
      <c r="C345" s="3"/>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5"/>
      <c r="B346" s="8"/>
      <c r="C346" s="3"/>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5"/>
      <c r="B347" s="8"/>
      <c r="C347" s="3"/>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5"/>
      <c r="B348" s="8"/>
      <c r="C348" s="3"/>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5"/>
      <c r="B349" s="8"/>
      <c r="C349" s="3"/>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5"/>
      <c r="B350" s="8"/>
      <c r="C350" s="3"/>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5"/>
      <c r="B351" s="8"/>
      <c r="C351" s="3"/>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5"/>
      <c r="B352" s="8"/>
      <c r="C352" s="3"/>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5"/>
      <c r="B353" s="8"/>
      <c r="C353" s="3"/>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5"/>
      <c r="B354" s="8"/>
      <c r="C354" s="3"/>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5"/>
      <c r="B355" s="8"/>
      <c r="C355" s="3"/>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5"/>
      <c r="B356" s="8"/>
      <c r="C356" s="3"/>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5"/>
      <c r="B357" s="8"/>
      <c r="C357" s="3"/>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5"/>
      <c r="B358" s="8"/>
      <c r="C358" s="3"/>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5"/>
      <c r="B359" s="8"/>
      <c r="C359" s="3"/>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5"/>
      <c r="B360" s="8"/>
      <c r="C360" s="3"/>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5"/>
      <c r="B361" s="8"/>
      <c r="C361" s="3"/>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5"/>
      <c r="B362" s="8"/>
      <c r="C362" s="3"/>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5"/>
      <c r="B363" s="8"/>
      <c r="C363" s="3"/>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5"/>
      <c r="B364" s="8"/>
      <c r="C364" s="3"/>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5"/>
      <c r="B365" s="8"/>
      <c r="C365" s="3"/>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5"/>
      <c r="B366" s="8"/>
      <c r="C366" s="3"/>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5"/>
      <c r="B367" s="8"/>
      <c r="C367" s="3"/>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5"/>
      <c r="B368" s="8"/>
      <c r="C368" s="3"/>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5"/>
      <c r="B369" s="8"/>
      <c r="C369" s="3"/>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5"/>
      <c r="B370" s="8"/>
      <c r="C370" s="3"/>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5"/>
      <c r="B371" s="8"/>
      <c r="C371" s="3"/>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5"/>
      <c r="B372" s="8"/>
      <c r="C372" s="3"/>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5"/>
      <c r="B373" s="8"/>
      <c r="C373" s="3"/>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5"/>
      <c r="B374" s="8"/>
      <c r="C374" s="3"/>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5"/>
      <c r="B375" s="8"/>
      <c r="C375" s="3"/>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5"/>
      <c r="B376" s="8"/>
      <c r="C376" s="3"/>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5"/>
      <c r="B377" s="8"/>
      <c r="C377" s="3"/>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5"/>
      <c r="B378" s="8"/>
      <c r="C378" s="3"/>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5"/>
      <c r="B379" s="8"/>
      <c r="C379" s="3"/>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5"/>
      <c r="B380" s="8"/>
      <c r="C380" s="3"/>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5"/>
      <c r="B381" s="8"/>
      <c r="C381" s="3"/>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5"/>
      <c r="B382" s="8"/>
      <c r="C382" s="3"/>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5"/>
      <c r="B383" s="8"/>
      <c r="C383" s="3"/>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5"/>
      <c r="B384" s="8"/>
      <c r="C384" s="3"/>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5"/>
      <c r="B385" s="8"/>
      <c r="C385" s="3"/>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5"/>
      <c r="B386" s="8"/>
      <c r="C386" s="3"/>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5"/>
      <c r="B387" s="8"/>
      <c r="C387" s="3"/>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5"/>
      <c r="B388" s="8"/>
      <c r="C388" s="3"/>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5"/>
      <c r="B389" s="8"/>
      <c r="C389" s="3"/>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5"/>
      <c r="B390" s="8"/>
      <c r="C390" s="3"/>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5"/>
      <c r="B391" s="8"/>
      <c r="C391" s="3"/>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5"/>
      <c r="B392" s="8"/>
      <c r="C392" s="3"/>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5"/>
      <c r="B393" s="8"/>
      <c r="C393" s="3"/>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5"/>
      <c r="B394" s="8"/>
      <c r="C394" s="3"/>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5"/>
      <c r="B395" s="8"/>
      <c r="C395" s="3"/>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5"/>
      <c r="B396" s="8"/>
      <c r="C396" s="3"/>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5"/>
      <c r="B397" s="8"/>
      <c r="C397" s="3"/>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5"/>
      <c r="B398" s="8"/>
      <c r="C398" s="3"/>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5"/>
      <c r="B399" s="8"/>
      <c r="C399" s="3"/>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5"/>
      <c r="B400" s="8"/>
      <c r="C400" s="3"/>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5"/>
      <c r="B401" s="8"/>
      <c r="C401" s="3"/>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5"/>
      <c r="B402" s="8"/>
      <c r="C402" s="3"/>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5"/>
      <c r="B403" s="8"/>
      <c r="C403" s="3"/>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5"/>
      <c r="B404" s="8"/>
      <c r="C404" s="3"/>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5"/>
      <c r="B405" s="8"/>
      <c r="C405" s="3"/>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5"/>
      <c r="B406" s="8"/>
      <c r="C406" s="3"/>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5"/>
      <c r="B407" s="8"/>
      <c r="C407" s="3"/>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5"/>
      <c r="B408" s="8"/>
      <c r="C408" s="3"/>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5"/>
      <c r="B409" s="8"/>
      <c r="C409" s="3"/>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5"/>
      <c r="B410" s="8"/>
      <c r="C410" s="3"/>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5"/>
      <c r="B411" s="8"/>
      <c r="C411" s="3"/>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5"/>
      <c r="B412" s="8"/>
      <c r="C412" s="3"/>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5"/>
      <c r="B413" s="8"/>
      <c r="C413" s="3"/>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5"/>
      <c r="B414" s="8"/>
      <c r="C414" s="3"/>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5"/>
      <c r="B415" s="8"/>
      <c r="C415" s="3"/>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5"/>
      <c r="B416" s="8"/>
      <c r="C416" s="3"/>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5"/>
      <c r="B417" s="8"/>
      <c r="C417" s="3"/>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5"/>
      <c r="B418" s="8"/>
      <c r="C418" s="3"/>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5"/>
      <c r="B419" s="8"/>
      <c r="C419" s="3"/>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5"/>
      <c r="B420" s="8"/>
      <c r="C420" s="3"/>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5"/>
      <c r="B421" s="8"/>
      <c r="C421" s="3"/>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5"/>
      <c r="B422" s="8"/>
      <c r="C422" s="3"/>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5"/>
      <c r="B423" s="8"/>
      <c r="C423" s="3"/>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5"/>
      <c r="B424" s="8"/>
      <c r="C424" s="3"/>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5"/>
      <c r="B425" s="8"/>
      <c r="C425" s="3"/>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5"/>
      <c r="B426" s="8"/>
      <c r="C426" s="3"/>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5"/>
      <c r="B427" s="8"/>
      <c r="C427" s="3"/>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5"/>
      <c r="B428" s="8"/>
      <c r="C428" s="3"/>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5"/>
      <c r="B429" s="8"/>
      <c r="C429" s="3"/>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5"/>
      <c r="B430" s="8"/>
      <c r="C430" s="3"/>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5"/>
      <c r="B431" s="8"/>
      <c r="C431" s="3"/>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5"/>
      <c r="B432" s="8"/>
      <c r="C432" s="3"/>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5"/>
      <c r="B433" s="8"/>
      <c r="C433" s="3"/>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5"/>
      <c r="B434" s="8"/>
      <c r="C434" s="3"/>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5"/>
      <c r="B435" s="8"/>
      <c r="C435" s="3"/>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5"/>
      <c r="B436" s="8"/>
      <c r="C436" s="3"/>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5"/>
      <c r="B437" s="8"/>
      <c r="C437" s="3"/>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5"/>
      <c r="B438" s="8"/>
      <c r="C438" s="3"/>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5"/>
      <c r="B439" s="8"/>
      <c r="C439" s="3"/>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5"/>
      <c r="B440" s="8"/>
      <c r="C440" s="3"/>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5"/>
      <c r="B441" s="8"/>
      <c r="C441" s="3"/>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5"/>
      <c r="B442" s="8"/>
      <c r="C442" s="3"/>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5"/>
      <c r="B443" s="8"/>
      <c r="C443" s="3"/>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5"/>
      <c r="B444" s="8"/>
      <c r="C444" s="3"/>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5"/>
      <c r="B445" s="8"/>
      <c r="C445" s="3"/>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5"/>
      <c r="B446" s="8"/>
      <c r="C446" s="3"/>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5"/>
      <c r="B447" s="8"/>
      <c r="C447" s="3"/>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5"/>
      <c r="B448" s="8"/>
      <c r="C448" s="3"/>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5"/>
      <c r="B449" s="8"/>
      <c r="C449" s="3"/>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5"/>
      <c r="B450" s="8"/>
      <c r="C450" s="3"/>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5"/>
      <c r="B451" s="8"/>
      <c r="C451" s="3"/>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5"/>
      <c r="B452" s="8"/>
      <c r="C452" s="3"/>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5"/>
      <c r="B453" s="8"/>
      <c r="C453" s="3"/>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5"/>
      <c r="B454" s="8"/>
      <c r="C454" s="3"/>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5"/>
      <c r="B455" s="8"/>
      <c r="C455" s="3"/>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5"/>
      <c r="B456" s="8"/>
      <c r="C456" s="3"/>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5"/>
      <c r="B457" s="8"/>
      <c r="C457" s="3"/>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5"/>
      <c r="B458" s="8"/>
      <c r="C458" s="3"/>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5"/>
      <c r="B459" s="8"/>
      <c r="C459" s="3"/>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5"/>
      <c r="B460" s="8"/>
      <c r="C460" s="3"/>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5"/>
      <c r="B461" s="8"/>
      <c r="C461" s="3"/>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5"/>
      <c r="B462" s="8"/>
      <c r="C462" s="3"/>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5"/>
      <c r="B463" s="8"/>
      <c r="C463" s="3"/>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5"/>
      <c r="B464" s="8"/>
      <c r="C464" s="3"/>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5"/>
      <c r="B465" s="8"/>
      <c r="C465" s="3"/>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5"/>
      <c r="B466" s="8"/>
      <c r="C466" s="3"/>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5"/>
      <c r="B467" s="8"/>
      <c r="C467" s="3"/>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5"/>
      <c r="B468" s="8"/>
      <c r="C468" s="3"/>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5"/>
      <c r="B469" s="8"/>
      <c r="C469" s="3"/>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5"/>
      <c r="B470" s="8"/>
      <c r="C470" s="3"/>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5"/>
      <c r="B471" s="8"/>
      <c r="C471" s="3"/>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5"/>
      <c r="B472" s="8"/>
      <c r="C472" s="3"/>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5"/>
      <c r="B473" s="8"/>
      <c r="C473" s="3"/>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5"/>
      <c r="B474" s="8"/>
      <c r="C474" s="3"/>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5"/>
      <c r="B475" s="8"/>
      <c r="C475" s="3"/>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5"/>
      <c r="B476" s="8"/>
      <c r="C476" s="3"/>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5"/>
      <c r="B477" s="8"/>
      <c r="C477" s="3"/>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5"/>
      <c r="B478" s="8"/>
      <c r="C478" s="3"/>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5"/>
      <c r="B479" s="8"/>
      <c r="C479" s="3"/>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5"/>
      <c r="B480" s="8"/>
      <c r="C480" s="3"/>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5"/>
      <c r="B481" s="8"/>
      <c r="C481" s="3"/>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5"/>
      <c r="B482" s="8"/>
      <c r="C482" s="3"/>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5"/>
      <c r="B483" s="8"/>
      <c r="C483" s="3"/>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5"/>
      <c r="B484" s="8"/>
      <c r="C484" s="3"/>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5"/>
      <c r="B485" s="8"/>
      <c r="C485" s="3"/>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5"/>
      <c r="B486" s="8"/>
      <c r="C486" s="3"/>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5"/>
      <c r="B487" s="8"/>
      <c r="C487" s="3"/>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5"/>
      <c r="B488" s="8"/>
      <c r="C488" s="3"/>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5"/>
      <c r="B489" s="8"/>
      <c r="C489" s="3"/>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5"/>
      <c r="B490" s="8"/>
      <c r="C490" s="3"/>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5"/>
      <c r="B491" s="8"/>
      <c r="C491" s="3"/>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5"/>
      <c r="B492" s="8"/>
      <c r="C492" s="3"/>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5"/>
      <c r="B493" s="8"/>
      <c r="C493" s="3"/>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5"/>
      <c r="B494" s="8"/>
      <c r="C494" s="3"/>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5"/>
      <c r="B495" s="8"/>
      <c r="C495" s="3"/>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5"/>
      <c r="B496" s="8"/>
      <c r="C496" s="3"/>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5"/>
      <c r="B497" s="8"/>
      <c r="C497" s="3"/>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5"/>
      <c r="B498" s="8"/>
      <c r="C498" s="3"/>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5"/>
      <c r="B499" s="8"/>
      <c r="C499" s="3"/>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5"/>
      <c r="B500" s="8"/>
      <c r="C500" s="3"/>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5"/>
      <c r="B501" s="8"/>
      <c r="C501" s="3"/>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5"/>
      <c r="B502" s="8"/>
      <c r="C502" s="3"/>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5"/>
      <c r="B503" s="8"/>
      <c r="C503" s="3"/>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5"/>
      <c r="B504" s="8"/>
      <c r="C504" s="3"/>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5"/>
      <c r="B505" s="8"/>
      <c r="C505" s="3"/>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5"/>
      <c r="B506" s="8"/>
      <c r="C506" s="3"/>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5"/>
      <c r="B507" s="8"/>
      <c r="C507" s="3"/>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5"/>
      <c r="B508" s="8"/>
      <c r="C508" s="3"/>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5"/>
      <c r="B509" s="8"/>
      <c r="C509" s="3"/>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5"/>
      <c r="B510" s="8"/>
      <c r="C510" s="3"/>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5"/>
      <c r="B511" s="8"/>
      <c r="C511" s="3"/>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5"/>
      <c r="B512" s="8"/>
      <c r="C512" s="3"/>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5"/>
      <c r="B513" s="8"/>
      <c r="C513" s="3"/>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5"/>
      <c r="B514" s="8"/>
      <c r="C514" s="3"/>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5"/>
      <c r="B515" s="8"/>
      <c r="C515" s="3"/>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5"/>
      <c r="B516" s="8"/>
      <c r="C516" s="3"/>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5"/>
      <c r="B517" s="8"/>
      <c r="C517" s="3"/>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5"/>
      <c r="B518" s="8"/>
      <c r="C518" s="3"/>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5"/>
      <c r="B519" s="8"/>
      <c r="C519" s="3"/>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5"/>
      <c r="B520" s="8"/>
      <c r="C520" s="3"/>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5"/>
      <c r="B521" s="8"/>
      <c r="C521" s="3"/>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5"/>
      <c r="B522" s="8"/>
      <c r="C522" s="3"/>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5"/>
      <c r="B523" s="8"/>
      <c r="C523" s="3"/>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5"/>
      <c r="B524" s="8"/>
      <c r="C524" s="3"/>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5"/>
      <c r="B525" s="8"/>
      <c r="C525" s="3"/>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5"/>
      <c r="B526" s="8"/>
      <c r="C526" s="3"/>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5"/>
      <c r="B527" s="8"/>
      <c r="C527" s="3"/>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5"/>
      <c r="B528" s="8"/>
      <c r="C528" s="3"/>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5"/>
      <c r="B529" s="8"/>
      <c r="C529" s="3"/>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5"/>
      <c r="B530" s="8"/>
      <c r="C530" s="3"/>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5"/>
      <c r="B531" s="8"/>
      <c r="C531" s="3"/>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5"/>
      <c r="B532" s="8"/>
      <c r="C532" s="3"/>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5"/>
      <c r="B533" s="8"/>
      <c r="C533" s="3"/>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5"/>
      <c r="B534" s="8"/>
      <c r="C534" s="3"/>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5"/>
      <c r="B535" s="8"/>
      <c r="C535" s="3"/>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5"/>
      <c r="B536" s="8"/>
      <c r="C536" s="3"/>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5"/>
      <c r="B537" s="8"/>
      <c r="C537" s="3"/>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5"/>
      <c r="B538" s="8"/>
      <c r="C538" s="3"/>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5"/>
      <c r="B539" s="8"/>
      <c r="C539" s="3"/>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5"/>
      <c r="B540" s="8"/>
      <c r="C540" s="3"/>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5"/>
      <c r="B541" s="8"/>
      <c r="C541" s="3"/>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5"/>
      <c r="B542" s="8"/>
      <c r="C542" s="3"/>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5"/>
      <c r="B543" s="8"/>
      <c r="C543" s="3"/>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5"/>
      <c r="B544" s="8"/>
      <c r="C544" s="3"/>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5"/>
      <c r="B545" s="8"/>
      <c r="C545" s="3"/>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5"/>
      <c r="B546" s="8"/>
      <c r="C546" s="3"/>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5"/>
      <c r="B547" s="8"/>
      <c r="C547" s="3"/>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5"/>
      <c r="B548" s="8"/>
      <c r="C548" s="3"/>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5"/>
      <c r="B549" s="8"/>
      <c r="C549" s="3"/>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5"/>
      <c r="B550" s="8"/>
      <c r="C550" s="3"/>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5"/>
      <c r="B551" s="8"/>
      <c r="C551" s="3"/>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5"/>
      <c r="B552" s="8"/>
      <c r="C552" s="3"/>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5"/>
      <c r="B553" s="8"/>
      <c r="C553" s="3"/>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5"/>
      <c r="B554" s="8"/>
      <c r="C554" s="3"/>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5"/>
      <c r="B555" s="8"/>
      <c r="C555" s="3"/>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5"/>
      <c r="B556" s="8"/>
      <c r="C556" s="3"/>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5"/>
      <c r="B557" s="8"/>
      <c r="C557" s="3"/>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5"/>
      <c r="B558" s="8"/>
      <c r="C558" s="3"/>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5"/>
      <c r="B559" s="8"/>
      <c r="C559" s="3"/>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5"/>
      <c r="B560" s="8"/>
      <c r="C560" s="3"/>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5"/>
      <c r="B561" s="8"/>
      <c r="C561" s="3"/>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5"/>
      <c r="B562" s="8"/>
      <c r="C562" s="3"/>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5"/>
      <c r="B563" s="8"/>
      <c r="C563" s="3"/>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5"/>
      <c r="B564" s="8"/>
      <c r="C564" s="3"/>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5"/>
      <c r="B565" s="8"/>
      <c r="C565" s="3"/>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5"/>
      <c r="B566" s="8"/>
      <c r="C566" s="3"/>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5"/>
      <c r="B567" s="8"/>
      <c r="C567" s="3"/>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5"/>
      <c r="B568" s="8"/>
      <c r="C568" s="3"/>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5"/>
      <c r="B569" s="8"/>
      <c r="C569" s="3"/>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5"/>
      <c r="B570" s="8"/>
      <c r="C570" s="3"/>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5"/>
      <c r="B571" s="8"/>
      <c r="C571" s="3"/>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5"/>
      <c r="B572" s="8"/>
      <c r="C572" s="3"/>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5"/>
      <c r="B573" s="8"/>
      <c r="C573" s="3"/>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5"/>
      <c r="B574" s="8"/>
      <c r="C574" s="3"/>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5"/>
      <c r="B575" s="8"/>
      <c r="C575" s="3"/>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5"/>
      <c r="B576" s="8"/>
      <c r="C576" s="3"/>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5"/>
      <c r="B577" s="8"/>
      <c r="C577" s="3"/>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5"/>
      <c r="B578" s="8"/>
      <c r="C578" s="3"/>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5"/>
      <c r="B579" s="8"/>
      <c r="C579" s="3"/>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5"/>
      <c r="B580" s="8"/>
      <c r="C580" s="3"/>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5"/>
      <c r="B581" s="8"/>
      <c r="C581" s="3"/>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5"/>
      <c r="B582" s="8"/>
      <c r="C582" s="3"/>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5"/>
      <c r="B583" s="8"/>
      <c r="C583" s="3"/>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5"/>
      <c r="B584" s="8"/>
      <c r="C584" s="3"/>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5"/>
      <c r="B585" s="8"/>
      <c r="C585" s="3"/>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5"/>
      <c r="B586" s="8"/>
      <c r="C586" s="3"/>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5"/>
      <c r="B587" s="8"/>
      <c r="C587" s="3"/>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5"/>
      <c r="B588" s="8"/>
      <c r="C588" s="3"/>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5"/>
      <c r="B589" s="8"/>
      <c r="C589" s="3"/>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5"/>
      <c r="B590" s="8"/>
      <c r="C590" s="3"/>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5"/>
      <c r="B591" s="8"/>
      <c r="C591" s="3"/>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5"/>
      <c r="B592" s="8"/>
      <c r="C592" s="3"/>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5"/>
      <c r="B593" s="8"/>
      <c r="C593" s="3"/>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5"/>
      <c r="B594" s="8"/>
      <c r="C594" s="3"/>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5"/>
      <c r="B595" s="8"/>
      <c r="C595" s="3"/>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5"/>
      <c r="B596" s="8"/>
      <c r="C596" s="3"/>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5"/>
      <c r="B597" s="8"/>
      <c r="C597" s="3"/>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5"/>
      <c r="B598" s="8"/>
      <c r="C598" s="3"/>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5"/>
      <c r="B599" s="8"/>
      <c r="C599" s="3"/>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5"/>
      <c r="B600" s="8"/>
      <c r="C600" s="3"/>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5"/>
      <c r="B601" s="8"/>
      <c r="C601" s="3"/>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5"/>
      <c r="B602" s="8"/>
      <c r="C602" s="3"/>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5"/>
      <c r="B603" s="8"/>
      <c r="C603" s="3"/>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5"/>
      <c r="B604" s="8"/>
      <c r="C604" s="3"/>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5"/>
      <c r="B605" s="8"/>
      <c r="C605" s="3"/>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5"/>
      <c r="B606" s="8"/>
      <c r="C606" s="3"/>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5"/>
      <c r="B607" s="8"/>
      <c r="C607" s="3"/>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5"/>
      <c r="B608" s="8"/>
      <c r="C608" s="3"/>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5"/>
      <c r="B609" s="8"/>
      <c r="C609" s="3"/>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5"/>
      <c r="B610" s="8"/>
      <c r="C610" s="3"/>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5"/>
      <c r="B611" s="8"/>
      <c r="C611" s="3"/>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5"/>
      <c r="B612" s="8"/>
      <c r="C612" s="3"/>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5"/>
      <c r="B613" s="8"/>
      <c r="C613" s="3"/>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5"/>
      <c r="B614" s="8"/>
      <c r="C614" s="3"/>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5"/>
      <c r="B615" s="8"/>
      <c r="C615" s="3"/>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5"/>
      <c r="B616" s="8"/>
      <c r="C616" s="3"/>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5"/>
      <c r="B617" s="8"/>
      <c r="C617" s="3"/>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5"/>
      <c r="B618" s="8"/>
      <c r="C618" s="3"/>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5"/>
      <c r="B619" s="8"/>
      <c r="C619" s="3"/>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5"/>
      <c r="B620" s="8"/>
      <c r="C620" s="3"/>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5"/>
      <c r="B621" s="8"/>
      <c r="C621" s="3"/>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5"/>
      <c r="B622" s="8"/>
      <c r="C622" s="3"/>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5"/>
      <c r="B623" s="8"/>
      <c r="C623" s="3"/>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5"/>
      <c r="B624" s="8"/>
      <c r="C624" s="3"/>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5"/>
      <c r="B625" s="8"/>
      <c r="C625" s="3"/>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5"/>
      <c r="B626" s="8"/>
      <c r="C626" s="3"/>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5"/>
      <c r="B627" s="8"/>
      <c r="C627" s="3"/>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5"/>
      <c r="B628" s="8"/>
      <c r="C628" s="3"/>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5"/>
      <c r="B629" s="8"/>
      <c r="C629" s="3"/>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5"/>
      <c r="B630" s="8"/>
      <c r="C630" s="3"/>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5"/>
      <c r="B631" s="8"/>
      <c r="C631" s="3"/>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5"/>
      <c r="B632" s="8"/>
      <c r="C632" s="3"/>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5"/>
      <c r="B633" s="8"/>
      <c r="C633" s="3"/>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5"/>
      <c r="B634" s="8"/>
      <c r="C634" s="3"/>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5"/>
      <c r="B635" s="8"/>
      <c r="C635" s="3"/>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5"/>
      <c r="B636" s="8"/>
      <c r="C636" s="3"/>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5"/>
      <c r="B637" s="8"/>
      <c r="C637" s="3"/>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5"/>
      <c r="B638" s="8"/>
      <c r="C638" s="3"/>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5"/>
      <c r="B639" s="8"/>
      <c r="C639" s="3"/>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5"/>
      <c r="B640" s="8"/>
      <c r="C640" s="3"/>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5"/>
      <c r="B641" s="8"/>
      <c r="C641" s="3"/>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5"/>
      <c r="B642" s="8"/>
      <c r="C642" s="3"/>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5"/>
      <c r="B643" s="8"/>
      <c r="C643" s="3"/>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5"/>
      <c r="B644" s="8"/>
      <c r="C644" s="3"/>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5"/>
      <c r="B645" s="8"/>
      <c r="C645" s="3"/>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5"/>
      <c r="B646" s="8"/>
      <c r="C646" s="3"/>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5"/>
      <c r="B647" s="8"/>
      <c r="C647" s="3"/>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5"/>
      <c r="B648" s="8"/>
      <c r="C648" s="3"/>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5"/>
      <c r="B649" s="8"/>
      <c r="C649" s="3"/>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5"/>
      <c r="B650" s="8"/>
      <c r="C650" s="3"/>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5"/>
      <c r="B651" s="8"/>
      <c r="C651" s="3"/>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5"/>
      <c r="B652" s="8"/>
      <c r="C652" s="3"/>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5"/>
      <c r="B653" s="8"/>
      <c r="C653" s="3"/>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5"/>
      <c r="B654" s="8"/>
      <c r="C654" s="3"/>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5"/>
      <c r="B655" s="8"/>
      <c r="C655" s="3"/>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5"/>
      <c r="B656" s="8"/>
      <c r="C656" s="3"/>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5"/>
      <c r="B657" s="8"/>
      <c r="C657" s="3"/>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5"/>
      <c r="B658" s="8"/>
      <c r="C658" s="3"/>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5"/>
      <c r="B659" s="8"/>
      <c r="C659" s="3"/>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5"/>
      <c r="B660" s="8"/>
      <c r="C660" s="3"/>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5"/>
      <c r="B661" s="8"/>
      <c r="C661" s="3"/>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5"/>
      <c r="B662" s="8"/>
      <c r="C662" s="3"/>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5"/>
      <c r="B663" s="8"/>
      <c r="C663" s="3"/>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5"/>
      <c r="B664" s="8"/>
      <c r="C664" s="3"/>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5"/>
      <c r="B665" s="8"/>
      <c r="C665" s="3"/>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5"/>
      <c r="B666" s="8"/>
      <c r="C666" s="3"/>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5"/>
      <c r="B667" s="8"/>
      <c r="C667" s="3"/>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5"/>
      <c r="B668" s="8"/>
      <c r="C668" s="3"/>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5"/>
      <c r="B669" s="8"/>
      <c r="C669" s="3"/>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5"/>
      <c r="B670" s="8"/>
      <c r="C670" s="3"/>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5"/>
      <c r="B671" s="8"/>
      <c r="C671" s="3"/>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5"/>
      <c r="B672" s="8"/>
      <c r="C672" s="3"/>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5"/>
      <c r="B673" s="8"/>
      <c r="C673" s="3"/>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5"/>
      <c r="B674" s="8"/>
      <c r="C674" s="3"/>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5"/>
      <c r="B675" s="8"/>
      <c r="C675" s="3"/>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5"/>
      <c r="B676" s="8"/>
      <c r="C676" s="3"/>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5"/>
      <c r="B677" s="8"/>
      <c r="C677" s="3"/>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5"/>
      <c r="B678" s="8"/>
      <c r="C678" s="3"/>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5"/>
      <c r="B679" s="8"/>
      <c r="C679" s="3"/>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5"/>
      <c r="B680" s="8"/>
      <c r="C680" s="3"/>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5"/>
      <c r="B681" s="8"/>
      <c r="C681" s="3"/>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5"/>
      <c r="B682" s="8"/>
      <c r="C682" s="3"/>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5"/>
      <c r="B683" s="8"/>
      <c r="C683" s="3"/>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5"/>
      <c r="B684" s="8"/>
      <c r="C684" s="3"/>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5"/>
      <c r="B685" s="8"/>
      <c r="C685" s="3"/>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5"/>
      <c r="B686" s="8"/>
      <c r="C686" s="3"/>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5"/>
      <c r="B687" s="8"/>
      <c r="C687" s="3"/>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5"/>
      <c r="B688" s="8"/>
      <c r="C688" s="3"/>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5"/>
      <c r="B689" s="8"/>
      <c r="C689" s="3"/>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5"/>
      <c r="B690" s="8"/>
      <c r="C690" s="3"/>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5"/>
      <c r="B691" s="8"/>
      <c r="C691" s="3"/>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5"/>
      <c r="B692" s="8"/>
      <c r="C692" s="3"/>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5"/>
      <c r="B693" s="8"/>
      <c r="C693" s="3"/>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5"/>
      <c r="B694" s="8"/>
      <c r="C694" s="3"/>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5"/>
      <c r="B695" s="8"/>
      <c r="C695" s="3"/>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5"/>
      <c r="B696" s="8"/>
      <c r="C696" s="3"/>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5"/>
      <c r="B697" s="8"/>
      <c r="C697" s="3"/>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5"/>
      <c r="B698" s="8"/>
      <c r="C698" s="3"/>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5"/>
      <c r="B699" s="8"/>
      <c r="C699" s="3"/>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5"/>
      <c r="B700" s="8"/>
      <c r="C700" s="3"/>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5"/>
      <c r="B701" s="8"/>
      <c r="C701" s="3"/>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5"/>
      <c r="B702" s="8"/>
      <c r="C702" s="3"/>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5"/>
      <c r="B703" s="8"/>
      <c r="C703" s="3"/>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5"/>
      <c r="B704" s="8"/>
      <c r="C704" s="3"/>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5"/>
      <c r="B705" s="8"/>
      <c r="C705" s="3"/>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5"/>
      <c r="B706" s="8"/>
      <c r="C706" s="3"/>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5"/>
      <c r="B707" s="8"/>
      <c r="C707" s="3"/>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5"/>
      <c r="B708" s="8"/>
      <c r="C708" s="3"/>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5"/>
      <c r="B709" s="8"/>
      <c r="C709" s="3"/>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5"/>
      <c r="B710" s="8"/>
      <c r="C710" s="3"/>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5"/>
      <c r="B711" s="8"/>
      <c r="C711" s="3"/>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5"/>
      <c r="B712" s="8"/>
      <c r="C712" s="3"/>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5"/>
      <c r="B713" s="8"/>
      <c r="C713" s="3"/>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5"/>
      <c r="B714" s="8"/>
      <c r="C714" s="3"/>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5"/>
      <c r="B715" s="8"/>
      <c r="C715" s="3"/>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5"/>
      <c r="B716" s="8"/>
      <c r="C716" s="3"/>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5"/>
      <c r="B717" s="8"/>
      <c r="C717" s="3"/>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5"/>
      <c r="B718" s="8"/>
      <c r="C718" s="3"/>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5"/>
      <c r="B719" s="8"/>
      <c r="C719" s="3"/>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5"/>
      <c r="B720" s="8"/>
      <c r="C720" s="3"/>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5"/>
      <c r="B721" s="8"/>
      <c r="C721" s="3"/>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5"/>
      <c r="B722" s="8"/>
      <c r="C722" s="3"/>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5"/>
      <c r="B723" s="8"/>
      <c r="C723" s="3"/>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5"/>
      <c r="B724" s="8"/>
      <c r="C724" s="3"/>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5"/>
      <c r="B725" s="8"/>
      <c r="C725" s="3"/>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5"/>
      <c r="B726" s="8"/>
      <c r="C726" s="3"/>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5"/>
      <c r="B727" s="8"/>
      <c r="C727" s="3"/>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5"/>
      <c r="B728" s="8"/>
      <c r="C728" s="3"/>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5"/>
      <c r="B729" s="8"/>
      <c r="C729" s="3"/>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5"/>
      <c r="B730" s="8"/>
      <c r="C730" s="3"/>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5"/>
      <c r="B731" s="8"/>
      <c r="C731" s="3"/>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5"/>
      <c r="B732" s="8"/>
      <c r="C732" s="3"/>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5"/>
      <c r="B733" s="8"/>
      <c r="C733" s="3"/>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5"/>
      <c r="B734" s="8"/>
      <c r="C734" s="3"/>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5"/>
      <c r="B735" s="8"/>
      <c r="C735" s="3"/>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5"/>
      <c r="B736" s="8"/>
      <c r="C736" s="3"/>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5"/>
      <c r="B737" s="8"/>
      <c r="C737" s="3"/>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5"/>
      <c r="B738" s="8"/>
      <c r="C738" s="3"/>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5"/>
      <c r="B739" s="8"/>
      <c r="C739" s="3"/>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5"/>
      <c r="B740" s="8"/>
      <c r="C740" s="3"/>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5"/>
      <c r="B741" s="8"/>
      <c r="C741" s="3"/>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5"/>
      <c r="B742" s="8"/>
      <c r="C742" s="3"/>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5"/>
      <c r="B743" s="8"/>
      <c r="C743" s="3"/>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5"/>
      <c r="B744" s="8"/>
      <c r="C744" s="3"/>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5"/>
      <c r="B745" s="8"/>
      <c r="C745" s="3"/>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5"/>
      <c r="B746" s="8"/>
      <c r="C746" s="3"/>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5"/>
      <c r="B747" s="8"/>
      <c r="C747" s="3"/>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5"/>
      <c r="B748" s="8"/>
      <c r="C748" s="3"/>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5"/>
      <c r="B749" s="8"/>
      <c r="C749" s="3"/>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5"/>
      <c r="B750" s="8"/>
      <c r="C750" s="3"/>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5"/>
      <c r="B751" s="8"/>
      <c r="C751" s="3"/>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5"/>
      <c r="B752" s="8"/>
      <c r="C752" s="3"/>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5"/>
      <c r="B753" s="8"/>
      <c r="C753" s="3"/>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5"/>
      <c r="B754" s="8"/>
      <c r="C754" s="3"/>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5"/>
      <c r="B755" s="8"/>
      <c r="C755" s="3"/>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5"/>
      <c r="B756" s="8"/>
      <c r="C756" s="3"/>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5"/>
      <c r="B757" s="8"/>
      <c r="C757" s="3"/>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5"/>
      <c r="B758" s="8"/>
      <c r="C758" s="3"/>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5"/>
      <c r="B759" s="8"/>
      <c r="C759" s="3"/>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5"/>
      <c r="B760" s="8"/>
      <c r="C760" s="3"/>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5"/>
      <c r="B761" s="8"/>
      <c r="C761" s="3"/>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5"/>
      <c r="B762" s="8"/>
      <c r="C762" s="3"/>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5"/>
      <c r="B763" s="8"/>
      <c r="C763" s="3"/>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5"/>
      <c r="B764" s="8"/>
      <c r="C764" s="3"/>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5"/>
      <c r="B765" s="8"/>
      <c r="C765" s="3"/>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5"/>
      <c r="B766" s="8"/>
      <c r="C766" s="3"/>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5"/>
      <c r="B767" s="8"/>
      <c r="C767" s="3"/>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5"/>
      <c r="B768" s="8"/>
      <c r="C768" s="3"/>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5"/>
      <c r="B769" s="8"/>
      <c r="C769" s="3"/>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5"/>
      <c r="B770" s="8"/>
      <c r="C770" s="3"/>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5"/>
      <c r="B771" s="8"/>
      <c r="C771" s="3"/>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5"/>
      <c r="B772" s="8"/>
      <c r="C772" s="3"/>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5"/>
      <c r="B773" s="8"/>
      <c r="C773" s="3"/>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5"/>
      <c r="B774" s="8"/>
      <c r="C774" s="3"/>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5"/>
      <c r="B775" s="8"/>
      <c r="C775" s="3"/>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5"/>
      <c r="B776" s="8"/>
      <c r="C776" s="3"/>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5"/>
      <c r="B777" s="8"/>
      <c r="C777" s="3"/>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5"/>
      <c r="B778" s="8"/>
      <c r="C778" s="3"/>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5"/>
      <c r="B779" s="8"/>
      <c r="C779" s="3"/>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5"/>
      <c r="B780" s="8"/>
      <c r="C780" s="3"/>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5"/>
      <c r="B781" s="8"/>
      <c r="C781" s="3"/>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5"/>
      <c r="B782" s="8"/>
      <c r="C782" s="3"/>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5"/>
      <c r="B783" s="8"/>
      <c r="C783" s="3"/>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5"/>
      <c r="B784" s="8"/>
      <c r="C784" s="3"/>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5"/>
      <c r="B785" s="8"/>
      <c r="C785" s="3"/>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5"/>
      <c r="B786" s="8"/>
      <c r="C786" s="3"/>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5"/>
      <c r="B787" s="8"/>
      <c r="C787" s="3"/>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5"/>
      <c r="B788" s="8"/>
      <c r="C788" s="3"/>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5"/>
      <c r="B789" s="8"/>
      <c r="C789" s="3"/>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5"/>
      <c r="B790" s="8"/>
      <c r="C790" s="3"/>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5"/>
      <c r="B791" s="8"/>
      <c r="C791" s="3"/>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5"/>
      <c r="B792" s="8"/>
      <c r="C792" s="3"/>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5"/>
      <c r="B793" s="8"/>
      <c r="C793" s="3"/>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5"/>
      <c r="B794" s="8"/>
      <c r="C794" s="3"/>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5"/>
      <c r="B795" s="8"/>
      <c r="C795" s="3"/>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5"/>
      <c r="B796" s="8"/>
      <c r="C796" s="3"/>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5"/>
      <c r="B797" s="8"/>
      <c r="C797" s="3"/>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5"/>
      <c r="B798" s="8"/>
      <c r="C798" s="3"/>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5"/>
      <c r="B799" s="8"/>
      <c r="C799" s="3"/>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5"/>
      <c r="B800" s="8"/>
      <c r="C800" s="3"/>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5"/>
      <c r="B801" s="8"/>
      <c r="C801" s="3"/>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5"/>
      <c r="B802" s="8"/>
      <c r="C802" s="3"/>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5"/>
      <c r="B803" s="8"/>
      <c r="C803" s="3"/>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5"/>
      <c r="B804" s="8"/>
      <c r="C804" s="3"/>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5"/>
      <c r="B805" s="8"/>
      <c r="C805" s="3"/>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5"/>
      <c r="B806" s="8"/>
      <c r="C806" s="3"/>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5"/>
      <c r="B807" s="8"/>
      <c r="C807" s="3"/>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5"/>
      <c r="B808" s="8"/>
      <c r="C808" s="3"/>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5"/>
      <c r="B809" s="8"/>
      <c r="C809" s="3"/>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5"/>
      <c r="B810" s="8"/>
      <c r="C810" s="3"/>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5"/>
      <c r="B811" s="8"/>
      <c r="C811" s="3"/>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5"/>
      <c r="B812" s="8"/>
      <c r="C812" s="3"/>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5"/>
      <c r="B813" s="8"/>
      <c r="C813" s="3"/>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5"/>
      <c r="B814" s="8"/>
      <c r="C814" s="3"/>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5"/>
      <c r="B815" s="8"/>
      <c r="C815" s="3"/>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5"/>
      <c r="B816" s="8"/>
      <c r="C816" s="3"/>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5"/>
      <c r="B817" s="8"/>
      <c r="C817" s="3"/>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5"/>
      <c r="B818" s="8"/>
      <c r="C818" s="3"/>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5"/>
      <c r="B819" s="8"/>
      <c r="C819" s="3"/>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5"/>
      <c r="B820" s="8"/>
      <c r="C820" s="3"/>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5"/>
      <c r="B821" s="8"/>
      <c r="C821" s="3"/>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5"/>
      <c r="B822" s="8"/>
      <c r="C822" s="3"/>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5"/>
      <c r="B823" s="8"/>
      <c r="C823" s="3"/>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5"/>
      <c r="B824" s="8"/>
      <c r="C824" s="3"/>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5"/>
      <c r="B825" s="8"/>
      <c r="C825" s="3"/>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5"/>
      <c r="B826" s="8"/>
      <c r="C826" s="3"/>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5"/>
      <c r="B827" s="8"/>
      <c r="C827" s="3"/>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5"/>
      <c r="B828" s="8"/>
      <c r="C828" s="3"/>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5"/>
      <c r="B829" s="8"/>
      <c r="C829" s="3"/>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5"/>
      <c r="B830" s="8"/>
      <c r="C830" s="3"/>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5"/>
      <c r="B831" s="8"/>
      <c r="C831" s="3"/>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5"/>
      <c r="B832" s="8"/>
      <c r="C832" s="3"/>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5"/>
      <c r="B833" s="8"/>
      <c r="C833" s="3"/>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5"/>
      <c r="B834" s="8"/>
      <c r="C834" s="3"/>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5"/>
      <c r="B835" s="8"/>
      <c r="C835" s="3"/>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5"/>
      <c r="B836" s="8"/>
      <c r="C836" s="3"/>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5"/>
      <c r="B837" s="8"/>
      <c r="C837" s="3"/>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5"/>
      <c r="B838" s="8"/>
      <c r="C838" s="3"/>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5"/>
      <c r="B839" s="8"/>
      <c r="C839" s="3"/>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5"/>
      <c r="B840" s="8"/>
      <c r="C840" s="3"/>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5"/>
      <c r="B841" s="8"/>
      <c r="C841" s="3"/>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5"/>
      <c r="B842" s="8"/>
      <c r="C842" s="3"/>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5"/>
      <c r="B843" s="8"/>
      <c r="C843" s="3"/>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5"/>
      <c r="B844" s="8"/>
      <c r="C844" s="3"/>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5"/>
      <c r="B845" s="8"/>
      <c r="C845" s="3"/>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5"/>
      <c r="B846" s="8"/>
      <c r="C846" s="3"/>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5"/>
      <c r="B847" s="8"/>
      <c r="C847" s="3"/>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5"/>
      <c r="B848" s="8"/>
      <c r="C848" s="3"/>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5"/>
      <c r="B849" s="8"/>
      <c r="C849" s="3"/>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5"/>
      <c r="B850" s="8"/>
      <c r="C850" s="3"/>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5"/>
      <c r="B851" s="8"/>
      <c r="C851" s="3"/>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5"/>
      <c r="B852" s="8"/>
      <c r="C852" s="3"/>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5"/>
      <c r="B853" s="8"/>
      <c r="C853" s="3"/>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5"/>
      <c r="B854" s="8"/>
      <c r="C854" s="3"/>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5"/>
      <c r="B855" s="8"/>
      <c r="C855" s="3"/>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5"/>
      <c r="B856" s="8"/>
      <c r="C856" s="3"/>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5"/>
      <c r="B857" s="8"/>
      <c r="C857" s="3"/>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5"/>
      <c r="B858" s="8"/>
      <c r="C858" s="3"/>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5"/>
      <c r="B859" s="8"/>
      <c r="C859" s="3"/>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5"/>
      <c r="B860" s="8"/>
      <c r="C860" s="3"/>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5"/>
      <c r="B861" s="8"/>
      <c r="C861" s="3"/>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5"/>
      <c r="B862" s="8"/>
      <c r="C862" s="3"/>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5"/>
      <c r="B863" s="8"/>
      <c r="C863" s="3"/>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5"/>
      <c r="B864" s="8"/>
      <c r="C864" s="3"/>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5"/>
      <c r="B865" s="8"/>
      <c r="C865" s="3"/>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5"/>
      <c r="B866" s="8"/>
      <c r="C866" s="3"/>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5"/>
      <c r="B867" s="8"/>
      <c r="C867" s="3"/>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5"/>
      <c r="B868" s="8"/>
      <c r="C868" s="3"/>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5"/>
      <c r="B869" s="8"/>
      <c r="C869" s="3"/>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5"/>
      <c r="B870" s="8"/>
      <c r="C870" s="3"/>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5"/>
      <c r="B871" s="8"/>
      <c r="C871" s="3"/>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5"/>
      <c r="B872" s="8"/>
      <c r="C872" s="3"/>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5"/>
      <c r="B873" s="8"/>
      <c r="C873" s="3"/>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5"/>
      <c r="B874" s="8"/>
      <c r="C874" s="3"/>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5"/>
      <c r="B875" s="8"/>
      <c r="C875" s="3"/>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5"/>
      <c r="B876" s="8"/>
      <c r="C876" s="3"/>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5"/>
      <c r="B877" s="8"/>
      <c r="C877" s="3"/>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5"/>
      <c r="B878" s="8"/>
      <c r="C878" s="3"/>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5"/>
      <c r="B879" s="8"/>
      <c r="C879" s="3"/>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5"/>
      <c r="B880" s="8"/>
      <c r="C880" s="3"/>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5"/>
      <c r="B881" s="8"/>
      <c r="C881" s="3"/>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5"/>
      <c r="B882" s="8"/>
      <c r="C882" s="3"/>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5"/>
      <c r="B883" s="8"/>
      <c r="C883" s="3"/>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5"/>
      <c r="B884" s="8"/>
      <c r="C884" s="3"/>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5"/>
      <c r="B885" s="8"/>
      <c r="C885" s="3"/>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5"/>
      <c r="B886" s="8"/>
      <c r="C886" s="3"/>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5"/>
      <c r="B887" s="8"/>
      <c r="C887" s="3"/>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5"/>
      <c r="B888" s="8"/>
      <c r="C888" s="3"/>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5"/>
      <c r="B889" s="8"/>
      <c r="C889" s="3"/>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5"/>
      <c r="B890" s="8"/>
      <c r="C890" s="3"/>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5"/>
      <c r="B891" s="8"/>
      <c r="C891" s="3"/>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5"/>
      <c r="B892" s="8"/>
      <c r="C892" s="3"/>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5"/>
      <c r="B893" s="8"/>
      <c r="C893" s="3"/>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5"/>
      <c r="B894" s="8"/>
      <c r="C894" s="3"/>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5"/>
      <c r="B895" s="8"/>
      <c r="C895" s="3"/>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5"/>
      <c r="B896" s="8"/>
      <c r="C896" s="3"/>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5"/>
      <c r="B897" s="8"/>
      <c r="C897" s="3"/>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5"/>
      <c r="B898" s="8"/>
      <c r="C898" s="3"/>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5"/>
      <c r="B899" s="8"/>
      <c r="C899" s="3"/>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5"/>
      <c r="B900" s="8"/>
      <c r="C900" s="3"/>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5"/>
      <c r="B901" s="8"/>
      <c r="C901" s="3"/>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5"/>
      <c r="B902" s="8"/>
      <c r="C902" s="3"/>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5"/>
      <c r="B903" s="8"/>
      <c r="C903" s="3"/>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5"/>
      <c r="B904" s="8"/>
      <c r="C904" s="3"/>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5"/>
      <c r="B905" s="8"/>
      <c r="C905" s="3"/>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5"/>
      <c r="B906" s="8"/>
      <c r="C906" s="3"/>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5"/>
      <c r="B907" s="8"/>
      <c r="C907" s="3"/>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5"/>
      <c r="B908" s="8"/>
      <c r="C908" s="3"/>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5"/>
      <c r="B909" s="8"/>
      <c r="C909" s="3"/>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5"/>
      <c r="B910" s="8"/>
      <c r="C910" s="3"/>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5"/>
      <c r="B911" s="8"/>
      <c r="C911" s="3"/>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5"/>
      <c r="B912" s="8"/>
      <c r="C912" s="3"/>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5"/>
      <c r="B913" s="8"/>
      <c r="C913" s="3"/>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5"/>
      <c r="B914" s="8"/>
      <c r="C914" s="3"/>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5"/>
      <c r="B915" s="8"/>
      <c r="C915" s="3"/>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5"/>
      <c r="B916" s="8"/>
      <c r="C916" s="3"/>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5"/>
      <c r="B917" s="8"/>
      <c r="C917" s="3"/>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5"/>
      <c r="B918" s="8"/>
      <c r="C918" s="3"/>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5"/>
      <c r="B919" s="8"/>
      <c r="C919" s="3"/>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5"/>
      <c r="B920" s="8"/>
      <c r="C920" s="3"/>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5"/>
      <c r="B921" s="8"/>
      <c r="C921" s="3"/>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5"/>
      <c r="B922" s="8"/>
      <c r="C922" s="3"/>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5"/>
      <c r="B923" s="8"/>
      <c r="C923" s="3"/>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5"/>
      <c r="B924" s="8"/>
      <c r="C924" s="3"/>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5"/>
      <c r="B925" s="8"/>
      <c r="C925" s="3"/>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5"/>
      <c r="B926" s="8"/>
      <c r="C926" s="3"/>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5"/>
      <c r="B927" s="8"/>
      <c r="C927" s="3"/>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5"/>
      <c r="B928" s="8"/>
      <c r="C928" s="3"/>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5"/>
      <c r="B929" s="8"/>
      <c r="C929" s="3"/>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5"/>
      <c r="B930" s="8"/>
      <c r="C930" s="3"/>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5"/>
      <c r="B931" s="8"/>
      <c r="C931" s="3"/>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5"/>
      <c r="B932" s="8"/>
      <c r="C932" s="3"/>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5"/>
      <c r="B933" s="8"/>
      <c r="C933" s="3"/>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5"/>
      <c r="B934" s="8"/>
      <c r="C934" s="3"/>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5"/>
      <c r="B935" s="8"/>
      <c r="C935" s="3"/>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5"/>
      <c r="B936" s="8"/>
      <c r="C936" s="3"/>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5"/>
      <c r="B937" s="8"/>
      <c r="C937" s="3"/>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5"/>
      <c r="B938" s="8"/>
      <c r="C938" s="3"/>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5"/>
      <c r="B939" s="8"/>
      <c r="C939" s="3"/>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5"/>
      <c r="B940" s="8"/>
      <c r="C940" s="3"/>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5"/>
      <c r="B941" s="8"/>
      <c r="C941" s="3"/>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5"/>
      <c r="B942" s="8"/>
      <c r="C942" s="3"/>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5"/>
      <c r="B943" s="8"/>
      <c r="C943" s="3"/>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5"/>
      <c r="B944" s="8"/>
      <c r="C944" s="3"/>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5"/>
      <c r="B945" s="8"/>
      <c r="C945" s="3"/>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5"/>
      <c r="B946" s="8"/>
      <c r="C946" s="3"/>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5"/>
      <c r="B947" s="8"/>
      <c r="C947" s="3"/>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5"/>
      <c r="B948" s="8"/>
      <c r="C948" s="3"/>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5"/>
      <c r="B949" s="8"/>
      <c r="C949" s="3"/>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5"/>
      <c r="B950" s="8"/>
      <c r="C950" s="3"/>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5"/>
      <c r="B951" s="8"/>
      <c r="C951" s="3"/>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5"/>
      <c r="B952" s="8"/>
      <c r="C952" s="3"/>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5"/>
      <c r="B953" s="8"/>
      <c r="C953" s="3"/>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5"/>
      <c r="B954" s="8"/>
      <c r="C954" s="3"/>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5"/>
      <c r="B955" s="8"/>
      <c r="C955" s="3"/>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5"/>
      <c r="B956" s="8"/>
      <c r="C956" s="3"/>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5"/>
      <c r="B957" s="8"/>
      <c r="C957" s="3"/>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5"/>
      <c r="B958" s="8"/>
      <c r="C958" s="3"/>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5"/>
      <c r="B959" s="8"/>
      <c r="C959" s="3"/>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5"/>
      <c r="B960" s="8"/>
      <c r="C960" s="3"/>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5"/>
      <c r="B961" s="8"/>
      <c r="C961" s="3"/>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5"/>
      <c r="B962" s="8"/>
      <c r="C962" s="3"/>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5"/>
      <c r="B963" s="8"/>
      <c r="C963" s="3"/>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5"/>
      <c r="B964" s="8"/>
      <c r="C964" s="3"/>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5"/>
      <c r="B965" s="8"/>
      <c r="C965" s="3"/>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5"/>
      <c r="B966" s="8"/>
      <c r="C966" s="3"/>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5"/>
      <c r="B967" s="8"/>
      <c r="C967" s="3"/>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5"/>
      <c r="B968" s="8"/>
      <c r="C968" s="3"/>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5"/>
      <c r="B969" s="8"/>
      <c r="C969" s="3"/>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5"/>
      <c r="B970" s="8"/>
      <c r="C970" s="3"/>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5"/>
      <c r="B971" s="8"/>
      <c r="C971" s="3"/>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5"/>
      <c r="B972" s="8"/>
      <c r="C972" s="3"/>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5"/>
      <c r="B973" s="8"/>
      <c r="C973" s="3"/>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5"/>
      <c r="B974" s="8"/>
      <c r="C974" s="3"/>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5"/>
      <c r="B975" s="8"/>
      <c r="C975" s="3"/>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5"/>
      <c r="B976" s="8"/>
      <c r="C976" s="3"/>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5"/>
      <c r="B977" s="8"/>
      <c r="C977" s="3"/>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5"/>
      <c r="B978" s="8"/>
      <c r="C978" s="3"/>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5"/>
      <c r="B979" s="8"/>
      <c r="C979" s="3"/>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5"/>
      <c r="B980" s="8"/>
      <c r="C980" s="3"/>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5"/>
      <c r="B981" s="8"/>
      <c r="C981" s="3"/>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5"/>
      <c r="B982" s="8"/>
      <c r="C982" s="3"/>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5"/>
      <c r="B983" s="8"/>
      <c r="C983" s="3"/>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5"/>
      <c r="B984" s="8"/>
      <c r="C984" s="3"/>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5"/>
      <c r="B985" s="8"/>
      <c r="C985" s="3"/>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5"/>
      <c r="B986" s="8"/>
      <c r="C986" s="3"/>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5"/>
      <c r="B987" s="8"/>
      <c r="C987" s="3"/>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5"/>
      <c r="B988" s="8"/>
      <c r="C988" s="3"/>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5"/>
      <c r="B989" s="8"/>
      <c r="C989" s="3"/>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5"/>
      <c r="B990" s="8"/>
      <c r="C990" s="3"/>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5"/>
      <c r="B991" s="8"/>
      <c r="C991" s="3"/>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5"/>
      <c r="B992" s="8"/>
      <c r="C992" s="3"/>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5"/>
      <c r="B993" s="8"/>
      <c r="C993" s="3"/>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5"/>
      <c r="B994" s="8"/>
      <c r="C994" s="3"/>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5">
      <c r="A995" s="5"/>
      <c r="B995" s="8"/>
      <c r="C995" s="3"/>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5">
      <c r="A996" s="5"/>
      <c r="B996" s="8"/>
      <c r="C996" s="3"/>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5">
      <c r="A997" s="5"/>
      <c r="B997" s="8"/>
      <c r="C997" s="3"/>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5">
      <c r="A998" s="5"/>
      <c r="B998" s="8"/>
      <c r="C998" s="3"/>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5">
      <c r="A999" s="5"/>
      <c r="B999" s="8"/>
      <c r="C999" s="3"/>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5">
      <c r="A1000" s="5"/>
      <c r="B1000" s="8"/>
      <c r="C1000" s="3"/>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61">
    <mergeCell ref="B179:F179"/>
    <mergeCell ref="A180:G180"/>
    <mergeCell ref="B184:F184"/>
    <mergeCell ref="A185:F185"/>
    <mergeCell ref="A186:F186"/>
    <mergeCell ref="B112:G112"/>
    <mergeCell ref="B114:G114"/>
    <mergeCell ref="C117:D117"/>
    <mergeCell ref="B129:G129"/>
    <mergeCell ref="A135:G135"/>
    <mergeCell ref="B61:D61"/>
    <mergeCell ref="B63:G63"/>
    <mergeCell ref="B93:G93"/>
    <mergeCell ref="C94:C96"/>
    <mergeCell ref="C99:C110"/>
    <mergeCell ref="B39:G39"/>
    <mergeCell ref="A42:A43"/>
    <mergeCell ref="B45:G45"/>
    <mergeCell ref="B59:G59"/>
    <mergeCell ref="B60:D60"/>
    <mergeCell ref="B31:E31"/>
    <mergeCell ref="B32:E32"/>
    <mergeCell ref="D33:E33"/>
    <mergeCell ref="B36:G36"/>
    <mergeCell ref="B38:G38"/>
    <mergeCell ref="B26:E26"/>
    <mergeCell ref="B27:E27"/>
    <mergeCell ref="B28:E28"/>
    <mergeCell ref="B29:E29"/>
    <mergeCell ref="B30:E30"/>
    <mergeCell ref="B21:E21"/>
    <mergeCell ref="B22:E22"/>
    <mergeCell ref="B23:E23"/>
    <mergeCell ref="B24:E24"/>
    <mergeCell ref="B25:E25"/>
    <mergeCell ref="B168:F168"/>
    <mergeCell ref="A169:G169"/>
    <mergeCell ref="B171:F171"/>
    <mergeCell ref="A172:G172"/>
    <mergeCell ref="A7:G7"/>
    <mergeCell ref="B9:F9"/>
    <mergeCell ref="B10:F10"/>
    <mergeCell ref="B11:F11"/>
    <mergeCell ref="B12:F12"/>
    <mergeCell ref="B14:D14"/>
    <mergeCell ref="B15:D15"/>
    <mergeCell ref="B16:D16"/>
    <mergeCell ref="B17:D17"/>
    <mergeCell ref="B18:E18"/>
    <mergeCell ref="B19:E19"/>
    <mergeCell ref="B20:E20"/>
    <mergeCell ref="A154:G154"/>
    <mergeCell ref="B162:F162"/>
    <mergeCell ref="A163:F163"/>
    <mergeCell ref="A164:G164"/>
    <mergeCell ref="A165:G165"/>
    <mergeCell ref="A136:G136"/>
    <mergeCell ref="B138:G138"/>
    <mergeCell ref="B139:G139"/>
    <mergeCell ref="A140:G140"/>
    <mergeCell ref="B153:F153"/>
  </mergeCells>
  <pageMargins left="0.31496062992125984" right="0.11811023622047245" top="0.35433070866141736" bottom="0.15748031496062992"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97"/>
  <sheetViews>
    <sheetView topLeftCell="A10" workbookViewId="0">
      <selection activeCell="B16" sqref="B16"/>
    </sheetView>
  </sheetViews>
  <sheetFormatPr defaultColWidth="12.625" defaultRowHeight="15" customHeight="1" x14ac:dyDescent="0.2"/>
  <cols>
    <col min="1" max="1" width="6.5" customWidth="1"/>
    <col min="2" max="2" width="38.375" customWidth="1"/>
    <col min="3" max="4" width="9.375" customWidth="1"/>
    <col min="5" max="5" width="34.125" customWidth="1"/>
    <col min="6" max="26" width="7.75" customWidth="1"/>
  </cols>
  <sheetData>
    <row r="1" spans="1:5" ht="30" customHeight="1" x14ac:dyDescent="0.2">
      <c r="A1" s="219" t="s">
        <v>200</v>
      </c>
      <c r="B1" s="184"/>
      <c r="C1" s="184"/>
      <c r="D1" s="184"/>
      <c r="E1" s="184"/>
    </row>
    <row r="2" spans="1:5" ht="13.5" customHeight="1" x14ac:dyDescent="0.2">
      <c r="A2" s="220" t="s">
        <v>201</v>
      </c>
      <c r="B2" s="221"/>
      <c r="C2" s="221"/>
      <c r="D2" s="221"/>
      <c r="E2" s="221"/>
    </row>
    <row r="3" spans="1:5" ht="20.25" customHeight="1" x14ac:dyDescent="0.2">
      <c r="A3" s="222" t="s">
        <v>202</v>
      </c>
      <c r="B3" s="120"/>
      <c r="C3" s="121" t="s">
        <v>203</v>
      </c>
      <c r="D3" s="121" t="s">
        <v>204</v>
      </c>
      <c r="E3" s="224" t="s">
        <v>205</v>
      </c>
    </row>
    <row r="4" spans="1:5" ht="39" customHeight="1" x14ac:dyDescent="0.2">
      <c r="A4" s="223"/>
      <c r="B4" s="123" t="s">
        <v>206</v>
      </c>
      <c r="C4" s="121">
        <v>12317.2</v>
      </c>
      <c r="D4" s="121">
        <v>1272.0999999999999</v>
      </c>
      <c r="E4" s="223"/>
    </row>
    <row r="5" spans="1:5" ht="25.5" customHeight="1" x14ac:dyDescent="0.2">
      <c r="A5" s="124"/>
      <c r="B5" s="225" t="s">
        <v>207</v>
      </c>
      <c r="C5" s="226"/>
      <c r="D5" s="218"/>
      <c r="E5" s="125"/>
    </row>
    <row r="6" spans="1:5" ht="36" customHeight="1" x14ac:dyDescent="0.2">
      <c r="A6" s="126">
        <v>1</v>
      </c>
      <c r="B6" s="127" t="s">
        <v>49</v>
      </c>
      <c r="C6" s="128">
        <v>4.29</v>
      </c>
      <c r="D6" s="129">
        <f>C6</f>
        <v>4.29</v>
      </c>
      <c r="E6" s="130" t="s">
        <v>272</v>
      </c>
    </row>
    <row r="7" spans="1:5" ht="36" customHeight="1" x14ac:dyDescent="0.2">
      <c r="A7" s="131">
        <v>2</v>
      </c>
      <c r="B7" s="127" t="s">
        <v>208</v>
      </c>
      <c r="C7" s="128">
        <v>6.56</v>
      </c>
      <c r="D7" s="129">
        <f>C7</f>
        <v>6.56</v>
      </c>
      <c r="E7" s="130"/>
    </row>
    <row r="8" spans="1:5" ht="43.5" customHeight="1" x14ac:dyDescent="0.2">
      <c r="A8" s="132" t="s">
        <v>48</v>
      </c>
      <c r="B8" s="133" t="s">
        <v>209</v>
      </c>
      <c r="C8" s="132">
        <v>2.61</v>
      </c>
      <c r="D8" s="134">
        <f>C8</f>
        <v>2.61</v>
      </c>
      <c r="E8" s="130" t="s">
        <v>268</v>
      </c>
    </row>
    <row r="9" spans="1:5" ht="36" customHeight="1" x14ac:dyDescent="0.2">
      <c r="A9" s="122" t="s">
        <v>52</v>
      </c>
      <c r="B9" s="135" t="s">
        <v>210</v>
      </c>
      <c r="C9" s="122">
        <v>2.19</v>
      </c>
      <c r="D9" s="136">
        <f>C9</f>
        <v>2.19</v>
      </c>
      <c r="E9" s="130" t="s">
        <v>269</v>
      </c>
    </row>
    <row r="10" spans="1:5" ht="36" customHeight="1" x14ac:dyDescent="0.2">
      <c r="A10" s="122" t="s">
        <v>71</v>
      </c>
      <c r="B10" s="135" t="s">
        <v>211</v>
      </c>
      <c r="C10" s="122">
        <v>1.67</v>
      </c>
      <c r="D10" s="136">
        <f>C10</f>
        <v>1.67</v>
      </c>
      <c r="E10" s="130" t="s">
        <v>270</v>
      </c>
    </row>
    <row r="11" spans="1:5" ht="39" customHeight="1" x14ac:dyDescent="0.2">
      <c r="A11" s="122" t="s">
        <v>88</v>
      </c>
      <c r="B11" s="135" t="s">
        <v>69</v>
      </c>
      <c r="C11" s="122">
        <v>0.09</v>
      </c>
      <c r="D11" s="136">
        <f>C11</f>
        <v>0.09</v>
      </c>
      <c r="E11" s="130" t="s">
        <v>271</v>
      </c>
    </row>
    <row r="12" spans="1:5" ht="30" customHeight="1" x14ac:dyDescent="0.2">
      <c r="A12" s="126">
        <v>3</v>
      </c>
      <c r="B12" s="120" t="s">
        <v>72</v>
      </c>
      <c r="C12" s="137">
        <v>3.91</v>
      </c>
      <c r="D12" s="138">
        <v>3.91</v>
      </c>
      <c r="E12" s="130" t="s">
        <v>212</v>
      </c>
    </row>
    <row r="13" spans="1:5" ht="51.75" customHeight="1" x14ac:dyDescent="0.2">
      <c r="A13" s="131">
        <v>4</v>
      </c>
      <c r="B13" s="127" t="s">
        <v>213</v>
      </c>
      <c r="C13" s="128">
        <v>6.95</v>
      </c>
      <c r="D13" s="129">
        <f>C13</f>
        <v>6.95</v>
      </c>
      <c r="E13" s="130" t="s">
        <v>273</v>
      </c>
    </row>
    <row r="14" spans="1:5" ht="38.25" x14ac:dyDescent="0.2">
      <c r="A14" s="131">
        <v>5</v>
      </c>
      <c r="B14" s="127" t="s">
        <v>214</v>
      </c>
      <c r="C14" s="128">
        <v>2.5299999999999998</v>
      </c>
      <c r="D14" s="129">
        <f>C14</f>
        <v>2.5299999999999998</v>
      </c>
      <c r="E14" s="130" t="s">
        <v>274</v>
      </c>
    </row>
    <row r="15" spans="1:5" ht="51" x14ac:dyDescent="0.2">
      <c r="A15" s="131">
        <v>6</v>
      </c>
      <c r="B15" s="127" t="s">
        <v>215</v>
      </c>
      <c r="C15" s="128">
        <v>1.1000000000000001</v>
      </c>
      <c r="D15" s="129">
        <v>1.1000000000000001</v>
      </c>
      <c r="E15" s="130" t="s">
        <v>216</v>
      </c>
    </row>
    <row r="16" spans="1:5" ht="14.25" x14ac:dyDescent="0.2">
      <c r="A16" s="131">
        <v>7</v>
      </c>
      <c r="B16" s="127" t="s">
        <v>217</v>
      </c>
      <c r="C16" s="128">
        <v>0.9</v>
      </c>
      <c r="D16" s="129">
        <v>0.9</v>
      </c>
      <c r="E16" s="130" t="s">
        <v>216</v>
      </c>
    </row>
    <row r="17" spans="1:5" ht="37.5" customHeight="1" x14ac:dyDescent="0.2">
      <c r="A17" s="131">
        <v>8</v>
      </c>
      <c r="B17" s="127" t="s">
        <v>218</v>
      </c>
      <c r="C17" s="128">
        <v>0.35</v>
      </c>
      <c r="D17" s="129">
        <f>C17</f>
        <v>0.35</v>
      </c>
      <c r="E17" s="130" t="s">
        <v>275</v>
      </c>
    </row>
    <row r="18" spans="1:5" ht="39" customHeight="1" x14ac:dyDescent="0.2">
      <c r="A18" s="131">
        <v>9</v>
      </c>
      <c r="B18" s="139" t="s">
        <v>219</v>
      </c>
      <c r="C18" s="140">
        <v>0.43</v>
      </c>
      <c r="D18" s="141">
        <f>C18</f>
        <v>0.43</v>
      </c>
      <c r="E18" s="130" t="s">
        <v>276</v>
      </c>
    </row>
    <row r="19" spans="1:5" ht="13.5" customHeight="1" x14ac:dyDescent="0.2">
      <c r="A19" s="131">
        <v>10</v>
      </c>
      <c r="B19" s="142" t="s">
        <v>220</v>
      </c>
      <c r="C19" s="143">
        <v>0.28000000000000003</v>
      </c>
      <c r="D19" s="144">
        <v>0.28000000000000003</v>
      </c>
      <c r="E19" s="130" t="s">
        <v>216</v>
      </c>
    </row>
    <row r="20" spans="1:5" ht="39.75" customHeight="1" x14ac:dyDescent="0.2">
      <c r="A20" s="131">
        <v>11</v>
      </c>
      <c r="B20" s="120" t="s">
        <v>221</v>
      </c>
      <c r="C20" s="145">
        <v>0.67</v>
      </c>
      <c r="D20" s="146">
        <v>0.67</v>
      </c>
      <c r="E20" s="130" t="s">
        <v>222</v>
      </c>
    </row>
    <row r="21" spans="1:5" ht="13.5" customHeight="1" x14ac:dyDescent="0.2">
      <c r="A21" s="147" t="s">
        <v>223</v>
      </c>
      <c r="B21" s="148" t="s">
        <v>224</v>
      </c>
      <c r="C21" s="149">
        <v>7.0000000000000007E-2</v>
      </c>
      <c r="D21" s="130">
        <v>7.0000000000000007E-2</v>
      </c>
      <c r="E21" s="130"/>
    </row>
    <row r="22" spans="1:5" ht="13.5" customHeight="1" x14ac:dyDescent="0.2">
      <c r="A22" s="150" t="s">
        <v>225</v>
      </c>
      <c r="B22" s="133" t="s">
        <v>146</v>
      </c>
      <c r="C22" s="132">
        <v>0.54</v>
      </c>
      <c r="D22" s="134">
        <v>0.54</v>
      </c>
      <c r="E22" s="130"/>
    </row>
    <row r="23" spans="1:5" ht="13.5" customHeight="1" x14ac:dyDescent="0.2">
      <c r="A23" s="151" t="s">
        <v>226</v>
      </c>
      <c r="B23" s="135" t="s">
        <v>148</v>
      </c>
      <c r="C23" s="122">
        <v>0.06</v>
      </c>
      <c r="D23" s="136">
        <v>0.06</v>
      </c>
      <c r="E23" s="130"/>
    </row>
    <row r="24" spans="1:5" ht="36.75" customHeight="1" x14ac:dyDescent="0.2">
      <c r="A24" s="126">
        <v>12</v>
      </c>
      <c r="B24" s="120" t="s">
        <v>227</v>
      </c>
      <c r="C24" s="145">
        <v>3.31</v>
      </c>
      <c r="D24" s="146">
        <f>C24</f>
        <v>3.31</v>
      </c>
      <c r="E24" s="130" t="s">
        <v>277</v>
      </c>
    </row>
    <row r="25" spans="1:5" ht="25.5" x14ac:dyDescent="0.2">
      <c r="A25" s="152">
        <v>13</v>
      </c>
      <c r="B25" s="139" t="s">
        <v>152</v>
      </c>
      <c r="C25" s="140">
        <v>1.54</v>
      </c>
      <c r="D25" s="141">
        <v>1.54</v>
      </c>
      <c r="E25" s="153" t="s">
        <v>216</v>
      </c>
    </row>
    <row r="26" spans="1:5" ht="13.5" customHeight="1" x14ac:dyDescent="0.2">
      <c r="A26" s="152">
        <v>14</v>
      </c>
      <c r="B26" s="120" t="s">
        <v>166</v>
      </c>
      <c r="C26" s="145">
        <v>13.22</v>
      </c>
      <c r="D26" s="146">
        <v>13.22</v>
      </c>
      <c r="E26" s="130" t="s">
        <v>216</v>
      </c>
    </row>
    <row r="27" spans="1:5" ht="13.5" customHeight="1" x14ac:dyDescent="0.2">
      <c r="A27" s="152">
        <v>15</v>
      </c>
      <c r="B27" s="127" t="s">
        <v>170</v>
      </c>
      <c r="C27" s="128">
        <v>1.08</v>
      </c>
      <c r="D27" s="129">
        <v>1.08</v>
      </c>
      <c r="E27" s="130" t="s">
        <v>216</v>
      </c>
    </row>
    <row r="28" spans="1:5" ht="13.5" customHeight="1" x14ac:dyDescent="0.2">
      <c r="A28" s="152">
        <v>16</v>
      </c>
      <c r="B28" s="127" t="s">
        <v>172</v>
      </c>
      <c r="C28" s="128">
        <v>0.72</v>
      </c>
      <c r="D28" s="129">
        <v>0.72</v>
      </c>
      <c r="E28" s="130" t="s">
        <v>216</v>
      </c>
    </row>
    <row r="29" spans="1:5" ht="13.5" customHeight="1" thickBot="1" x14ac:dyDescent="0.25">
      <c r="A29" s="152">
        <v>17</v>
      </c>
      <c r="B29" s="127" t="s">
        <v>174</v>
      </c>
      <c r="C29" s="128">
        <v>0.72</v>
      </c>
      <c r="D29" s="129">
        <v>0.72</v>
      </c>
      <c r="E29" s="130" t="s">
        <v>216</v>
      </c>
    </row>
    <row r="30" spans="1:5" ht="21" customHeight="1" thickBot="1" x14ac:dyDescent="0.25">
      <c r="A30" s="233">
        <v>18</v>
      </c>
      <c r="B30" s="234" t="s">
        <v>190</v>
      </c>
      <c r="C30" s="140">
        <v>1.61</v>
      </c>
      <c r="D30" s="141">
        <f>C30</f>
        <v>1.61</v>
      </c>
      <c r="E30" s="134" t="s">
        <v>278</v>
      </c>
    </row>
    <row r="31" spans="1:5" ht="27" customHeight="1" thickBot="1" x14ac:dyDescent="0.25">
      <c r="A31" s="240">
        <v>19</v>
      </c>
      <c r="B31" s="244" t="s">
        <v>192</v>
      </c>
      <c r="C31" s="245">
        <v>1.67</v>
      </c>
      <c r="D31" s="245">
        <f>C31</f>
        <v>1.67</v>
      </c>
      <c r="E31" s="237" t="s">
        <v>216</v>
      </c>
    </row>
    <row r="32" spans="1:5" ht="27" customHeight="1" thickBot="1" x14ac:dyDescent="0.25">
      <c r="A32" s="238">
        <v>20</v>
      </c>
      <c r="B32" s="241" t="s">
        <v>282</v>
      </c>
      <c r="C32" s="242">
        <v>1</v>
      </c>
      <c r="D32" s="243">
        <v>1</v>
      </c>
      <c r="E32" s="239" t="s">
        <v>216</v>
      </c>
    </row>
    <row r="33" spans="1:5" ht="25.5" customHeight="1" thickBot="1" x14ac:dyDescent="0.25">
      <c r="A33" s="235" t="s">
        <v>228</v>
      </c>
      <c r="B33" s="236"/>
      <c r="C33" s="154">
        <f>C6+C7+C12+C13+C14+C15+C16+C17+C18+C19+C20+C24+C25+C26+C27+C28+C29+C30+C31+C32</f>
        <v>52.84</v>
      </c>
      <c r="D33" s="154">
        <f>D6+D7+D12+D13+D14+D15+D16+D17+D18+D19+D20+D24+D25+D26+D27+D28+D29+D30+D31+D32</f>
        <v>52.84</v>
      </c>
      <c r="E33" s="155"/>
    </row>
    <row r="34" spans="1:5" ht="13.5" customHeight="1" x14ac:dyDescent="0.25">
      <c r="C34" s="156"/>
    </row>
    <row r="35" spans="1:5" ht="13.5" customHeight="1" x14ac:dyDescent="0.2"/>
    <row r="36" spans="1:5" ht="13.5" customHeight="1" x14ac:dyDescent="0.2"/>
    <row r="37" spans="1:5" ht="13.5" customHeight="1" x14ac:dyDescent="0.2"/>
    <row r="38" spans="1:5" ht="13.5" customHeight="1" x14ac:dyDescent="0.2"/>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sheetData>
  <mergeCells count="6">
    <mergeCell ref="A33:B33"/>
    <mergeCell ref="A1:E1"/>
    <mergeCell ref="A2:E2"/>
    <mergeCell ref="A3:A4"/>
    <mergeCell ref="E3:E4"/>
    <mergeCell ref="B5:D5"/>
  </mergeCells>
  <printOptions horizontalCentered="1"/>
  <pageMargins left="0.19685039370078741" right="3.937007874015748E-2" top="0.47244094488188981" bottom="0.23622047244094491" header="0" footer="0"/>
  <pageSetup paperSize="9" scale="8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topLeftCell="A10" workbookViewId="0">
      <selection activeCell="B43" sqref="B43"/>
    </sheetView>
  </sheetViews>
  <sheetFormatPr defaultColWidth="12.625" defaultRowHeight="15" customHeight="1" x14ac:dyDescent="0.2"/>
  <cols>
    <col min="1" max="1" width="7.375" customWidth="1"/>
    <col min="2" max="2" width="69.75" customWidth="1"/>
    <col min="3" max="3" width="21.375" customWidth="1"/>
    <col min="4" max="26" width="7.75" customWidth="1"/>
  </cols>
  <sheetData>
    <row r="1" spans="1:26" ht="27" customHeight="1" x14ac:dyDescent="0.2">
      <c r="A1" s="123"/>
      <c r="B1" s="139"/>
      <c r="C1" s="157" t="s">
        <v>229</v>
      </c>
      <c r="D1" s="139"/>
      <c r="E1" s="139"/>
      <c r="F1" s="139"/>
      <c r="G1" s="139"/>
      <c r="H1" s="139"/>
      <c r="I1" s="139"/>
      <c r="J1" s="139"/>
      <c r="K1" s="139"/>
      <c r="L1" s="139"/>
      <c r="M1" s="139"/>
      <c r="N1" s="139"/>
      <c r="O1" s="139"/>
      <c r="P1" s="139"/>
      <c r="Q1" s="139"/>
      <c r="R1" s="139"/>
      <c r="S1" s="139"/>
      <c r="T1" s="139"/>
      <c r="U1" s="139"/>
      <c r="V1" s="139"/>
      <c r="W1" s="139"/>
      <c r="X1" s="139"/>
      <c r="Y1" s="139"/>
      <c r="Z1" s="139"/>
    </row>
    <row r="2" spans="1:26" ht="66" customHeight="1" x14ac:dyDescent="0.2">
      <c r="A2" s="227" t="s">
        <v>279</v>
      </c>
      <c r="B2" s="184"/>
      <c r="C2" s="184"/>
      <c r="D2" s="159"/>
      <c r="E2" s="159"/>
      <c r="F2" s="160"/>
      <c r="G2" s="160"/>
      <c r="H2" s="160"/>
      <c r="I2" s="160"/>
      <c r="J2" s="160"/>
      <c r="K2" s="160"/>
      <c r="L2" s="160"/>
      <c r="M2" s="160"/>
      <c r="N2" s="161"/>
      <c r="O2" s="161"/>
      <c r="P2" s="161"/>
      <c r="Q2" s="161"/>
      <c r="R2" s="161"/>
      <c r="S2" s="161"/>
      <c r="T2" s="161"/>
      <c r="U2" s="161"/>
      <c r="V2" s="161"/>
      <c r="W2" s="161"/>
      <c r="X2" s="161"/>
      <c r="Y2" s="161"/>
      <c r="Z2" s="161"/>
    </row>
    <row r="3" spans="1:26" ht="12" customHeight="1" x14ac:dyDescent="0.2">
      <c r="A3" s="162"/>
      <c r="B3" s="158"/>
      <c r="C3" s="158"/>
      <c r="D3" s="158"/>
      <c r="E3" s="158"/>
      <c r="F3" s="160"/>
      <c r="G3" s="160"/>
      <c r="H3" s="160"/>
      <c r="I3" s="160"/>
      <c r="J3" s="160"/>
      <c r="K3" s="160"/>
      <c r="L3" s="160"/>
      <c r="M3" s="160"/>
      <c r="N3" s="161"/>
      <c r="O3" s="161"/>
      <c r="P3" s="161"/>
      <c r="Q3" s="161"/>
      <c r="R3" s="161"/>
      <c r="S3" s="161"/>
      <c r="T3" s="161"/>
      <c r="U3" s="161"/>
      <c r="V3" s="161"/>
      <c r="W3" s="161"/>
      <c r="X3" s="161"/>
      <c r="Y3" s="161"/>
      <c r="Z3" s="161"/>
    </row>
    <row r="4" spans="1:26" ht="12" customHeight="1" x14ac:dyDescent="0.2">
      <c r="A4" s="163" t="s">
        <v>12</v>
      </c>
      <c r="B4" s="164" t="s">
        <v>230</v>
      </c>
      <c r="C4" s="163" t="s">
        <v>231</v>
      </c>
      <c r="D4" s="158"/>
      <c r="E4" s="158"/>
      <c r="F4" s="160"/>
      <c r="G4" s="160"/>
      <c r="H4" s="160"/>
      <c r="I4" s="160"/>
      <c r="J4" s="160"/>
      <c r="K4" s="160"/>
      <c r="L4" s="160"/>
      <c r="M4" s="160"/>
      <c r="N4" s="161"/>
      <c r="O4" s="161"/>
      <c r="P4" s="161"/>
      <c r="Q4" s="161"/>
      <c r="R4" s="161"/>
      <c r="S4" s="161"/>
      <c r="T4" s="161"/>
      <c r="U4" s="161"/>
      <c r="V4" s="161"/>
      <c r="W4" s="161"/>
      <c r="X4" s="161"/>
      <c r="Y4" s="161"/>
      <c r="Z4" s="161"/>
    </row>
    <row r="5" spans="1:26" ht="12" customHeight="1" x14ac:dyDescent="0.2">
      <c r="A5" s="165">
        <v>1</v>
      </c>
      <c r="B5" s="166" t="s">
        <v>232</v>
      </c>
      <c r="C5" s="167" t="s">
        <v>233</v>
      </c>
      <c r="D5" s="168"/>
      <c r="E5" s="168"/>
      <c r="F5" s="168"/>
      <c r="G5" s="168"/>
      <c r="H5" s="168"/>
      <c r="I5" s="168"/>
      <c r="J5" s="168"/>
      <c r="K5" s="168"/>
      <c r="L5" s="168"/>
      <c r="M5" s="168"/>
      <c r="N5" s="168"/>
      <c r="O5" s="168"/>
      <c r="P5" s="168"/>
      <c r="Q5" s="168"/>
      <c r="R5" s="168"/>
      <c r="S5" s="168"/>
      <c r="T5" s="168"/>
      <c r="U5" s="168"/>
      <c r="V5" s="168"/>
      <c r="W5" s="168"/>
      <c r="X5" s="168"/>
      <c r="Y5" s="168"/>
      <c r="Z5" s="168"/>
    </row>
    <row r="6" spans="1:26" ht="12" customHeight="1" x14ac:dyDescent="0.2">
      <c r="A6" s="169"/>
      <c r="B6" s="170" t="s">
        <v>234</v>
      </c>
      <c r="C6" s="169"/>
      <c r="D6" s="139"/>
      <c r="E6" s="139"/>
      <c r="F6" s="139"/>
      <c r="G6" s="139"/>
      <c r="H6" s="139"/>
      <c r="I6" s="139"/>
      <c r="J6" s="139"/>
      <c r="K6" s="139"/>
      <c r="L6" s="139"/>
      <c r="M6" s="139"/>
      <c r="N6" s="139"/>
      <c r="O6" s="139"/>
      <c r="P6" s="139"/>
      <c r="Q6" s="139"/>
      <c r="R6" s="139"/>
      <c r="S6" s="139"/>
      <c r="T6" s="139"/>
      <c r="U6" s="139"/>
      <c r="V6" s="139"/>
      <c r="W6" s="139"/>
      <c r="X6" s="139"/>
      <c r="Y6" s="139"/>
      <c r="Z6" s="139"/>
    </row>
    <row r="7" spans="1:26" ht="12" customHeight="1" x14ac:dyDescent="0.2">
      <c r="A7" s="165">
        <v>2</v>
      </c>
      <c r="B7" s="166" t="s">
        <v>235</v>
      </c>
      <c r="C7" s="167" t="s">
        <v>233</v>
      </c>
      <c r="D7" s="168"/>
      <c r="E7" s="168"/>
      <c r="F7" s="168"/>
      <c r="G7" s="168"/>
      <c r="H7" s="168"/>
      <c r="I7" s="168"/>
      <c r="J7" s="168"/>
      <c r="K7" s="168"/>
      <c r="L7" s="168"/>
      <c r="M7" s="168"/>
      <c r="N7" s="168"/>
      <c r="O7" s="168"/>
      <c r="P7" s="168"/>
      <c r="Q7" s="168"/>
      <c r="R7" s="168"/>
      <c r="S7" s="168"/>
      <c r="T7" s="168"/>
      <c r="U7" s="168"/>
      <c r="V7" s="168"/>
      <c r="W7" s="168"/>
      <c r="X7" s="168"/>
      <c r="Y7" s="168"/>
      <c r="Z7" s="168"/>
    </row>
    <row r="8" spans="1:26" ht="12" customHeight="1" x14ac:dyDescent="0.2">
      <c r="A8" s="169"/>
      <c r="B8" s="170" t="s">
        <v>236</v>
      </c>
      <c r="C8" s="169"/>
      <c r="D8" s="139"/>
      <c r="E8" s="139"/>
      <c r="F8" s="139"/>
      <c r="G8" s="139"/>
      <c r="H8" s="139"/>
      <c r="I8" s="139"/>
      <c r="J8" s="139"/>
      <c r="K8" s="139"/>
      <c r="L8" s="139"/>
      <c r="M8" s="139"/>
      <c r="N8" s="139"/>
      <c r="O8" s="139"/>
      <c r="P8" s="139"/>
      <c r="Q8" s="139"/>
      <c r="R8" s="139"/>
      <c r="S8" s="139"/>
      <c r="T8" s="139"/>
      <c r="U8" s="139"/>
      <c r="V8" s="139"/>
      <c r="W8" s="139"/>
      <c r="X8" s="139"/>
      <c r="Y8" s="139"/>
      <c r="Z8" s="139"/>
    </row>
    <row r="9" spans="1:26" ht="12" customHeight="1" x14ac:dyDescent="0.2">
      <c r="A9" s="165">
        <v>3</v>
      </c>
      <c r="B9" s="166" t="s">
        <v>237</v>
      </c>
      <c r="C9" s="167" t="s">
        <v>233</v>
      </c>
      <c r="D9" s="168"/>
      <c r="E9" s="168"/>
      <c r="F9" s="168"/>
      <c r="G9" s="168"/>
      <c r="H9" s="168"/>
      <c r="I9" s="168"/>
      <c r="J9" s="168"/>
      <c r="K9" s="168"/>
      <c r="L9" s="168"/>
      <c r="M9" s="168"/>
      <c r="N9" s="168"/>
      <c r="O9" s="168"/>
      <c r="P9" s="168"/>
      <c r="Q9" s="168"/>
      <c r="R9" s="168"/>
      <c r="S9" s="168"/>
      <c r="T9" s="168"/>
      <c r="U9" s="168"/>
      <c r="V9" s="168"/>
      <c r="W9" s="168"/>
      <c r="X9" s="168"/>
      <c r="Y9" s="168"/>
      <c r="Z9" s="168"/>
    </row>
    <row r="10" spans="1:26" ht="12" customHeight="1" x14ac:dyDescent="0.2">
      <c r="A10" s="169"/>
      <c r="B10" s="170" t="s">
        <v>238</v>
      </c>
      <c r="C10" s="169"/>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1:26" ht="12" customHeight="1" x14ac:dyDescent="0.2">
      <c r="A11" s="165">
        <v>4</v>
      </c>
      <c r="B11" s="166" t="s">
        <v>239</v>
      </c>
      <c r="C11" s="167" t="s">
        <v>233</v>
      </c>
      <c r="D11" s="168"/>
      <c r="E11" s="168"/>
      <c r="F11" s="168"/>
      <c r="G11" s="168"/>
      <c r="H11" s="168"/>
      <c r="I11" s="168"/>
      <c r="J11" s="168"/>
      <c r="K11" s="168"/>
      <c r="L11" s="168"/>
      <c r="M11" s="168"/>
      <c r="N11" s="168"/>
      <c r="O11" s="168"/>
      <c r="P11" s="168"/>
      <c r="Q11" s="168"/>
      <c r="R11" s="168"/>
      <c r="S11" s="168"/>
      <c r="T11" s="168"/>
      <c r="U11" s="168"/>
      <c r="V11" s="168"/>
      <c r="W11" s="168"/>
      <c r="X11" s="168"/>
      <c r="Y11" s="168"/>
      <c r="Z11" s="168"/>
    </row>
    <row r="12" spans="1:26" ht="12" customHeight="1" x14ac:dyDescent="0.2">
      <c r="A12" s="169"/>
      <c r="B12" s="170" t="s">
        <v>240</v>
      </c>
      <c r="C12" s="16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12" customHeight="1" x14ac:dyDescent="0.2">
      <c r="A13" s="165">
        <v>5</v>
      </c>
      <c r="B13" s="166" t="s">
        <v>241</v>
      </c>
      <c r="C13" s="167" t="s">
        <v>233</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row>
    <row r="14" spans="1:26" ht="12" customHeight="1" x14ac:dyDescent="0.2">
      <c r="A14" s="169"/>
      <c r="B14" s="170" t="s">
        <v>242</v>
      </c>
      <c r="C14" s="169"/>
      <c r="D14" s="139"/>
      <c r="E14" s="139"/>
      <c r="F14" s="139"/>
      <c r="G14" s="139"/>
      <c r="H14" s="139"/>
      <c r="I14" s="139"/>
      <c r="J14" s="139"/>
      <c r="K14" s="139"/>
      <c r="L14" s="139"/>
      <c r="M14" s="139"/>
      <c r="N14" s="139"/>
      <c r="O14" s="139"/>
      <c r="P14" s="139"/>
      <c r="Q14" s="139"/>
      <c r="R14" s="139"/>
      <c r="S14" s="139"/>
      <c r="T14" s="139"/>
      <c r="U14" s="139"/>
      <c r="V14" s="139"/>
      <c r="W14" s="139"/>
      <c r="X14" s="139"/>
      <c r="Y14" s="139"/>
      <c r="Z14" s="139"/>
    </row>
    <row r="15" spans="1:26" ht="12" customHeight="1" x14ac:dyDescent="0.2">
      <c r="A15" s="165">
        <v>6</v>
      </c>
      <c r="B15" s="166" t="s">
        <v>243</v>
      </c>
      <c r="C15" s="167" t="s">
        <v>233</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row>
    <row r="16" spans="1:26" ht="12" customHeight="1" x14ac:dyDescent="0.2">
      <c r="A16" s="169"/>
      <c r="B16" s="170" t="s">
        <v>244</v>
      </c>
      <c r="C16" s="169"/>
      <c r="D16" s="139"/>
      <c r="E16" s="139"/>
      <c r="F16" s="139"/>
      <c r="G16" s="139"/>
      <c r="H16" s="139"/>
      <c r="I16" s="139"/>
      <c r="J16" s="139"/>
      <c r="K16" s="139"/>
      <c r="L16" s="139"/>
      <c r="M16" s="139"/>
      <c r="N16" s="139"/>
      <c r="O16" s="139"/>
      <c r="P16" s="139"/>
      <c r="Q16" s="139"/>
      <c r="R16" s="139"/>
      <c r="S16" s="139"/>
      <c r="T16" s="139"/>
      <c r="U16" s="139"/>
      <c r="V16" s="139"/>
      <c r="W16" s="139"/>
      <c r="X16" s="139"/>
      <c r="Y16" s="139"/>
      <c r="Z16" s="139"/>
    </row>
    <row r="17" spans="1:26" ht="12" customHeight="1" x14ac:dyDescent="0.2">
      <c r="A17" s="165">
        <v>7</v>
      </c>
      <c r="B17" s="166" t="s">
        <v>245</v>
      </c>
      <c r="C17" s="167" t="s">
        <v>233</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row>
    <row r="18" spans="1:26" ht="12" customHeight="1" x14ac:dyDescent="0.2">
      <c r="A18" s="169"/>
      <c r="B18" s="170" t="s">
        <v>246</v>
      </c>
      <c r="C18" s="169"/>
      <c r="D18" s="139"/>
      <c r="E18" s="139"/>
      <c r="F18" s="139"/>
      <c r="G18" s="139"/>
      <c r="H18" s="139"/>
      <c r="I18" s="139"/>
      <c r="J18" s="139"/>
      <c r="K18" s="139"/>
      <c r="L18" s="139"/>
      <c r="M18" s="139"/>
      <c r="N18" s="139"/>
      <c r="O18" s="139"/>
      <c r="P18" s="139"/>
      <c r="Q18" s="139"/>
      <c r="R18" s="139"/>
      <c r="S18" s="139"/>
      <c r="T18" s="139"/>
      <c r="U18" s="139"/>
      <c r="V18" s="139"/>
      <c r="W18" s="139"/>
      <c r="X18" s="139"/>
      <c r="Y18" s="139"/>
      <c r="Z18" s="139"/>
    </row>
    <row r="19" spans="1:26" ht="12" customHeight="1" x14ac:dyDescent="0.2">
      <c r="A19" s="165">
        <v>8</v>
      </c>
      <c r="B19" s="166" t="s">
        <v>247</v>
      </c>
      <c r="C19" s="167" t="s">
        <v>233</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row>
    <row r="20" spans="1:26" ht="12" customHeight="1" x14ac:dyDescent="0.2">
      <c r="A20" s="169"/>
      <c r="B20" s="170" t="s">
        <v>248</v>
      </c>
      <c r="C20" s="169"/>
      <c r="D20" s="139"/>
      <c r="E20" s="139"/>
      <c r="F20" s="139"/>
      <c r="G20" s="139"/>
      <c r="H20" s="139"/>
      <c r="I20" s="139"/>
      <c r="J20" s="139"/>
      <c r="K20" s="139"/>
      <c r="L20" s="139"/>
      <c r="M20" s="139"/>
      <c r="N20" s="139"/>
      <c r="O20" s="139"/>
      <c r="P20" s="139"/>
      <c r="Q20" s="139"/>
      <c r="R20" s="139"/>
      <c r="S20" s="139"/>
      <c r="T20" s="139"/>
      <c r="U20" s="139"/>
      <c r="V20" s="139"/>
      <c r="W20" s="139"/>
      <c r="X20" s="139"/>
      <c r="Y20" s="139"/>
      <c r="Z20" s="139"/>
    </row>
    <row r="21" spans="1:26" ht="12" customHeight="1" x14ac:dyDescent="0.2">
      <c r="A21" s="165">
        <v>9</v>
      </c>
      <c r="B21" s="166" t="s">
        <v>249</v>
      </c>
      <c r="C21" s="167" t="s">
        <v>233</v>
      </c>
      <c r="D21" s="168"/>
      <c r="E21" s="168"/>
      <c r="F21" s="168"/>
      <c r="G21" s="168"/>
      <c r="H21" s="168"/>
      <c r="I21" s="168"/>
      <c r="J21" s="168"/>
      <c r="K21" s="168"/>
      <c r="L21" s="168"/>
      <c r="M21" s="168"/>
      <c r="N21" s="168"/>
      <c r="O21" s="168"/>
      <c r="P21" s="168"/>
      <c r="Q21" s="168"/>
      <c r="R21" s="168"/>
      <c r="S21" s="168"/>
      <c r="T21" s="168"/>
      <c r="U21" s="168"/>
      <c r="V21" s="168"/>
      <c r="W21" s="168"/>
      <c r="X21" s="168"/>
      <c r="Y21" s="168"/>
      <c r="Z21" s="168"/>
    </row>
    <row r="22" spans="1:26" ht="12" customHeight="1" x14ac:dyDescent="0.2">
      <c r="A22" s="169"/>
      <c r="B22" s="170" t="s">
        <v>250</v>
      </c>
      <c r="C22" s="169"/>
      <c r="D22" s="139"/>
      <c r="E22" s="139"/>
      <c r="F22" s="139"/>
      <c r="G22" s="139"/>
      <c r="H22" s="139"/>
      <c r="I22" s="139"/>
      <c r="J22" s="139"/>
      <c r="K22" s="139"/>
      <c r="L22" s="139"/>
      <c r="M22" s="139"/>
      <c r="N22" s="139"/>
      <c r="O22" s="139"/>
      <c r="P22" s="139"/>
      <c r="Q22" s="139"/>
      <c r="R22" s="139"/>
      <c r="S22" s="139"/>
      <c r="T22" s="139"/>
      <c r="U22" s="139"/>
      <c r="V22" s="139"/>
      <c r="W22" s="139"/>
      <c r="X22" s="139"/>
      <c r="Y22" s="139"/>
      <c r="Z22" s="139"/>
    </row>
    <row r="23" spans="1:26" ht="12" customHeight="1" x14ac:dyDescent="0.2">
      <c r="A23" s="165">
        <v>10</v>
      </c>
      <c r="B23" s="166" t="s">
        <v>251</v>
      </c>
      <c r="C23" s="167" t="s">
        <v>233</v>
      </c>
      <c r="D23" s="168"/>
      <c r="E23" s="168"/>
      <c r="F23" s="168"/>
      <c r="G23" s="168"/>
      <c r="H23" s="168"/>
      <c r="I23" s="168"/>
      <c r="J23" s="168"/>
      <c r="K23" s="168"/>
      <c r="L23" s="168"/>
      <c r="M23" s="168"/>
      <c r="N23" s="168"/>
      <c r="O23" s="168"/>
      <c r="P23" s="168"/>
      <c r="Q23" s="168"/>
      <c r="R23" s="168"/>
      <c r="S23" s="168"/>
      <c r="T23" s="168"/>
      <c r="U23" s="168"/>
      <c r="V23" s="168"/>
      <c r="W23" s="168"/>
      <c r="X23" s="168"/>
      <c r="Y23" s="168"/>
      <c r="Z23" s="168"/>
    </row>
    <row r="24" spans="1:26" ht="12" customHeight="1" x14ac:dyDescent="0.2">
      <c r="A24" s="169"/>
      <c r="B24" s="170" t="s">
        <v>252</v>
      </c>
      <c r="C24" s="16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spans="1:26" ht="12" customHeight="1" x14ac:dyDescent="0.2">
      <c r="A25" s="165">
        <v>11</v>
      </c>
      <c r="B25" s="166" t="s">
        <v>253</v>
      </c>
      <c r="C25" s="167" t="s">
        <v>233</v>
      </c>
      <c r="D25" s="168"/>
      <c r="E25" s="168"/>
      <c r="F25" s="168"/>
      <c r="G25" s="168"/>
      <c r="H25" s="168"/>
      <c r="I25" s="168"/>
      <c r="J25" s="168"/>
      <c r="K25" s="168"/>
      <c r="L25" s="168"/>
      <c r="M25" s="168"/>
      <c r="N25" s="168"/>
      <c r="O25" s="168"/>
      <c r="P25" s="168"/>
      <c r="Q25" s="168"/>
      <c r="R25" s="168"/>
      <c r="S25" s="168"/>
      <c r="T25" s="168"/>
      <c r="U25" s="168"/>
      <c r="V25" s="168"/>
      <c r="W25" s="168"/>
      <c r="X25" s="168"/>
      <c r="Y25" s="168"/>
      <c r="Z25" s="168"/>
    </row>
    <row r="26" spans="1:26" ht="12" customHeight="1" x14ac:dyDescent="0.2">
      <c r="A26" s="169"/>
      <c r="B26" s="170" t="s">
        <v>254</v>
      </c>
      <c r="C26" s="16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spans="1:26" ht="12" customHeight="1" x14ac:dyDescent="0.2">
      <c r="A27" s="165">
        <v>12</v>
      </c>
      <c r="B27" s="166" t="s">
        <v>255</v>
      </c>
      <c r="C27" s="167" t="s">
        <v>233</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row>
    <row r="28" spans="1:26" ht="12" customHeight="1" x14ac:dyDescent="0.2">
      <c r="A28" s="169"/>
      <c r="B28" s="170" t="s">
        <v>256</v>
      </c>
      <c r="C28" s="169"/>
      <c r="D28" s="139"/>
      <c r="E28" s="139"/>
      <c r="F28" s="139"/>
      <c r="G28" s="139"/>
      <c r="H28" s="139"/>
      <c r="I28" s="139"/>
      <c r="J28" s="139"/>
      <c r="K28" s="139"/>
      <c r="L28" s="139"/>
      <c r="M28" s="139"/>
      <c r="N28" s="139"/>
      <c r="O28" s="139"/>
      <c r="P28" s="139"/>
      <c r="Q28" s="139"/>
      <c r="R28" s="139"/>
      <c r="S28" s="139"/>
      <c r="T28" s="139"/>
      <c r="U28" s="139"/>
      <c r="V28" s="139"/>
      <c r="W28" s="139"/>
      <c r="X28" s="139"/>
      <c r="Y28" s="139"/>
      <c r="Z28" s="139"/>
    </row>
    <row r="29" spans="1:26" ht="12" customHeight="1" x14ac:dyDescent="0.2">
      <c r="A29" s="165">
        <v>13</v>
      </c>
      <c r="B29" s="166" t="s">
        <v>257</v>
      </c>
      <c r="C29" s="167" t="s">
        <v>233</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row>
    <row r="30" spans="1:26" ht="12" customHeight="1" x14ac:dyDescent="0.2">
      <c r="A30" s="169"/>
      <c r="B30" s="170" t="s">
        <v>258</v>
      </c>
      <c r="C30" s="16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26" ht="12" customHeight="1" x14ac:dyDescent="0.2">
      <c r="A31" s="165">
        <v>14</v>
      </c>
      <c r="B31" s="166" t="s">
        <v>259</v>
      </c>
      <c r="C31" s="167" t="s">
        <v>233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row>
    <row r="32" spans="1:26" ht="12" customHeight="1" x14ac:dyDescent="0.2">
      <c r="A32" s="169"/>
      <c r="B32" s="170" t="s">
        <v>260</v>
      </c>
      <c r="C32" s="16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6" ht="12" customHeight="1" x14ac:dyDescent="0.2">
      <c r="A33" s="165">
        <v>15</v>
      </c>
      <c r="B33" s="166" t="s">
        <v>261</v>
      </c>
      <c r="C33" s="167" t="s">
        <v>233</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row>
    <row r="34" spans="1:26" ht="12" customHeight="1" x14ac:dyDescent="0.2">
      <c r="A34" s="169"/>
      <c r="B34" s="170" t="s">
        <v>262</v>
      </c>
      <c r="C34" s="171"/>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6" ht="12" customHeight="1" x14ac:dyDescent="0.2">
      <c r="A35" s="172"/>
      <c r="B35" s="173" t="s">
        <v>263</v>
      </c>
      <c r="C35" s="174">
        <v>637890</v>
      </c>
      <c r="D35" s="175"/>
      <c r="E35" s="161"/>
      <c r="F35" s="161"/>
      <c r="G35" s="161"/>
      <c r="H35" s="161"/>
      <c r="I35" s="161"/>
      <c r="J35" s="161"/>
      <c r="K35" s="161"/>
      <c r="L35" s="161"/>
      <c r="M35" s="161"/>
      <c r="N35" s="161"/>
      <c r="O35" s="176"/>
      <c r="P35" s="176"/>
      <c r="Q35" s="176"/>
      <c r="R35" s="176"/>
      <c r="S35" s="176"/>
      <c r="T35" s="176"/>
      <c r="U35" s="176"/>
      <c r="V35" s="176"/>
      <c r="W35" s="176"/>
      <c r="X35" s="176"/>
      <c r="Y35" s="176"/>
      <c r="Z35" s="176"/>
    </row>
    <row r="36" spans="1:26" ht="33" customHeight="1" x14ac:dyDescent="0.2">
      <c r="A36" s="229"/>
      <c r="B36" s="173" t="s">
        <v>280</v>
      </c>
      <c r="C36" s="174">
        <v>212120</v>
      </c>
      <c r="D36" s="175"/>
      <c r="E36" s="161"/>
      <c r="F36" s="161"/>
      <c r="G36" s="161"/>
      <c r="H36" s="161"/>
      <c r="I36" s="161"/>
      <c r="J36" s="161"/>
      <c r="K36" s="161"/>
      <c r="L36" s="161"/>
      <c r="M36" s="161"/>
      <c r="N36" s="161"/>
      <c r="O36" s="230"/>
      <c r="P36" s="230"/>
      <c r="Q36" s="230"/>
      <c r="R36" s="230"/>
      <c r="S36" s="230"/>
      <c r="T36" s="230"/>
      <c r="U36" s="230"/>
      <c r="V36" s="230"/>
      <c r="W36" s="230"/>
      <c r="X36" s="230"/>
      <c r="Y36" s="230"/>
      <c r="Z36" s="230"/>
    </row>
    <row r="37" spans="1:26" ht="12" customHeight="1" x14ac:dyDescent="0.2">
      <c r="A37" s="177"/>
      <c r="B37" s="178" t="s">
        <v>264</v>
      </c>
      <c r="C37" s="179">
        <v>212500</v>
      </c>
      <c r="D37" s="175"/>
      <c r="E37" s="161"/>
      <c r="F37" s="161"/>
      <c r="G37" s="161"/>
      <c r="H37" s="161"/>
      <c r="I37" s="161"/>
      <c r="J37" s="161"/>
      <c r="K37" s="161"/>
      <c r="L37" s="161"/>
      <c r="M37" s="161"/>
      <c r="N37" s="161"/>
      <c r="O37" s="176"/>
      <c r="P37" s="176"/>
      <c r="Q37" s="176"/>
      <c r="R37" s="176"/>
      <c r="S37" s="176"/>
      <c r="T37" s="176"/>
      <c r="U37" s="176"/>
      <c r="V37" s="176"/>
      <c r="W37" s="176"/>
      <c r="X37" s="176"/>
      <c r="Y37" s="176"/>
      <c r="Z37" s="176"/>
    </row>
    <row r="38" spans="1:26" ht="12" customHeight="1" x14ac:dyDescent="0.2">
      <c r="A38" s="180"/>
      <c r="B38" s="181" t="s">
        <v>265</v>
      </c>
      <c r="C38" s="182">
        <f>C35+C36+C37</f>
        <v>1062510</v>
      </c>
      <c r="D38" s="175"/>
      <c r="E38" s="161"/>
      <c r="F38" s="161"/>
      <c r="G38" s="161"/>
      <c r="H38" s="161"/>
      <c r="I38" s="161"/>
      <c r="J38" s="161"/>
      <c r="K38" s="161"/>
      <c r="L38" s="161"/>
      <c r="M38" s="161"/>
      <c r="N38" s="161"/>
      <c r="O38" s="176"/>
      <c r="P38" s="176"/>
      <c r="Q38" s="176"/>
      <c r="R38" s="176"/>
      <c r="S38" s="176"/>
      <c r="T38" s="176"/>
      <c r="U38" s="176"/>
      <c r="V38" s="176"/>
      <c r="W38" s="176"/>
      <c r="X38" s="176"/>
      <c r="Y38" s="176"/>
      <c r="Z38" s="176"/>
    </row>
    <row r="39" spans="1:26" ht="12" customHeight="1" x14ac:dyDescent="0.2">
      <c r="A39" s="123"/>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spans="1:26" ht="12" customHeight="1" x14ac:dyDescent="0.2">
      <c r="A40" s="123"/>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spans="1:26" ht="12" customHeight="1" x14ac:dyDescent="0.2">
      <c r="A41" s="123"/>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spans="1:26" ht="12" customHeight="1" x14ac:dyDescent="0.2">
      <c r="A42" s="123"/>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spans="1:26" ht="12" customHeight="1" x14ac:dyDescent="0.2">
      <c r="A43" s="123"/>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spans="1:26" ht="12" customHeight="1" x14ac:dyDescent="0.2">
      <c r="A44" s="123"/>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spans="1:26" ht="12" customHeight="1" x14ac:dyDescent="0.2">
      <c r="A45" s="123"/>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6" ht="12" customHeight="1" x14ac:dyDescent="0.2">
      <c r="A46" s="123"/>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spans="1:26" ht="12" customHeight="1" x14ac:dyDescent="0.2">
      <c r="A47" s="123"/>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spans="1:26" ht="12" customHeight="1" x14ac:dyDescent="0.2">
      <c r="A48" s="123"/>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spans="1:26" ht="12" customHeight="1" x14ac:dyDescent="0.2">
      <c r="A49" s="123"/>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ht="12" customHeight="1" x14ac:dyDescent="0.2">
      <c r="A50" s="123"/>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ht="12" customHeight="1" x14ac:dyDescent="0.2">
      <c r="A51" s="123"/>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2" customHeight="1" x14ac:dyDescent="0.2">
      <c r="A52" s="123"/>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2" customHeight="1" x14ac:dyDescent="0.2">
      <c r="A53" s="123"/>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2" customHeight="1" x14ac:dyDescent="0.2">
      <c r="A54" s="123"/>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2" customHeight="1" x14ac:dyDescent="0.2">
      <c r="A55" s="123"/>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2" customHeight="1" x14ac:dyDescent="0.2">
      <c r="A56" s="123"/>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2" customHeight="1" x14ac:dyDescent="0.2">
      <c r="A57" s="123"/>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2" customHeight="1" x14ac:dyDescent="0.2">
      <c r="A58" s="123"/>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2" customHeight="1" x14ac:dyDescent="0.2">
      <c r="A59" s="123"/>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2" customHeight="1" x14ac:dyDescent="0.2">
      <c r="A60" s="123"/>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2" customHeight="1" x14ac:dyDescent="0.2">
      <c r="A61" s="123"/>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2" customHeight="1" x14ac:dyDescent="0.2">
      <c r="A62" s="123"/>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2" customHeight="1" x14ac:dyDescent="0.2">
      <c r="A63" s="123"/>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2" customHeight="1" x14ac:dyDescent="0.2">
      <c r="A64" s="123"/>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2" customHeight="1" x14ac:dyDescent="0.2">
      <c r="A65" s="123"/>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2" customHeight="1" x14ac:dyDescent="0.2">
      <c r="A66" s="123"/>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2" customHeight="1" x14ac:dyDescent="0.2">
      <c r="A67" s="123"/>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2" customHeight="1" x14ac:dyDescent="0.2">
      <c r="A68" s="123"/>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2" customHeight="1" x14ac:dyDescent="0.2">
      <c r="A69" s="123"/>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2" customHeight="1" x14ac:dyDescent="0.2">
      <c r="A70" s="123"/>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2" customHeight="1" x14ac:dyDescent="0.2">
      <c r="A71" s="123"/>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2" customHeight="1" x14ac:dyDescent="0.2">
      <c r="A72" s="123"/>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2" customHeight="1" x14ac:dyDescent="0.2">
      <c r="A73" s="123"/>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2" customHeight="1" x14ac:dyDescent="0.2">
      <c r="A74" s="123"/>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2" customHeight="1" x14ac:dyDescent="0.2">
      <c r="A75" s="123"/>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2" customHeight="1" x14ac:dyDescent="0.2">
      <c r="A76" s="123"/>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2" customHeight="1" x14ac:dyDescent="0.2">
      <c r="A77" s="123"/>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2" customHeight="1" x14ac:dyDescent="0.2">
      <c r="A78" s="123"/>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2" customHeight="1" x14ac:dyDescent="0.2">
      <c r="A79" s="123"/>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2" customHeight="1" x14ac:dyDescent="0.2">
      <c r="A80" s="123"/>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2" customHeight="1" x14ac:dyDescent="0.2">
      <c r="A81" s="123"/>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2" customHeight="1" x14ac:dyDescent="0.2">
      <c r="A82" s="123"/>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2" customHeight="1" x14ac:dyDescent="0.2">
      <c r="A83" s="123"/>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2" customHeight="1" x14ac:dyDescent="0.2">
      <c r="A84" s="123"/>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2" customHeight="1" x14ac:dyDescent="0.2">
      <c r="A85" s="123"/>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2" customHeight="1" x14ac:dyDescent="0.2">
      <c r="A86" s="123"/>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2" customHeight="1" x14ac:dyDescent="0.2">
      <c r="A87" s="123"/>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2" customHeight="1" x14ac:dyDescent="0.2">
      <c r="A88" s="123"/>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2" customHeight="1" x14ac:dyDescent="0.2">
      <c r="A89" s="123"/>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2" customHeight="1" x14ac:dyDescent="0.2">
      <c r="A90" s="123"/>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2" customHeight="1" x14ac:dyDescent="0.2">
      <c r="A91" s="123"/>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2" customHeight="1" x14ac:dyDescent="0.2">
      <c r="A92" s="123"/>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2" customHeight="1" x14ac:dyDescent="0.2">
      <c r="A93" s="123"/>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2" customHeight="1" x14ac:dyDescent="0.2">
      <c r="A94" s="123"/>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2" customHeight="1" x14ac:dyDescent="0.2">
      <c r="A95" s="123"/>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2" customHeight="1" x14ac:dyDescent="0.2">
      <c r="A96" s="123"/>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2" customHeight="1" x14ac:dyDescent="0.2">
      <c r="A97" s="123"/>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2" customHeight="1" x14ac:dyDescent="0.2">
      <c r="A98" s="123"/>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2" customHeight="1" x14ac:dyDescent="0.2">
      <c r="A99" s="123"/>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2" customHeight="1" x14ac:dyDescent="0.2">
      <c r="A100" s="123"/>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2" customHeight="1" x14ac:dyDescent="0.2">
      <c r="A101" s="123"/>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2" customHeight="1" x14ac:dyDescent="0.2">
      <c r="A102" s="123"/>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2" customHeight="1" x14ac:dyDescent="0.2">
      <c r="A103" s="123"/>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2" customHeight="1" x14ac:dyDescent="0.2">
      <c r="A104" s="123"/>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2" customHeight="1" x14ac:dyDescent="0.2">
      <c r="A105" s="123"/>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2" customHeight="1" x14ac:dyDescent="0.2">
      <c r="A106" s="123"/>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2" customHeight="1" x14ac:dyDescent="0.2">
      <c r="A107" s="123"/>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2" customHeight="1" x14ac:dyDescent="0.2">
      <c r="A108" s="123"/>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2" customHeight="1" x14ac:dyDescent="0.2">
      <c r="A109" s="123"/>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2" customHeight="1" x14ac:dyDescent="0.2">
      <c r="A110" s="123"/>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2" customHeight="1" x14ac:dyDescent="0.2">
      <c r="A111" s="123"/>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2" customHeight="1" x14ac:dyDescent="0.2">
      <c r="A112" s="123"/>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2" customHeight="1" x14ac:dyDescent="0.2">
      <c r="A113" s="123"/>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2" customHeight="1" x14ac:dyDescent="0.2">
      <c r="A114" s="123"/>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2" customHeight="1" x14ac:dyDescent="0.2">
      <c r="A115" s="123"/>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2" customHeight="1" x14ac:dyDescent="0.2">
      <c r="A116" s="123"/>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2" customHeight="1" x14ac:dyDescent="0.2">
      <c r="A117" s="123"/>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2" customHeight="1" x14ac:dyDescent="0.2">
      <c r="A118" s="123"/>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2" customHeight="1" x14ac:dyDescent="0.2">
      <c r="A119" s="123"/>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2" customHeight="1" x14ac:dyDescent="0.2">
      <c r="A120" s="123"/>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2" customHeight="1" x14ac:dyDescent="0.2">
      <c r="A121" s="123"/>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2" customHeight="1" x14ac:dyDescent="0.2">
      <c r="A122" s="123"/>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2" customHeight="1" x14ac:dyDescent="0.2">
      <c r="A123" s="123"/>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2" customHeight="1" x14ac:dyDescent="0.2">
      <c r="A124" s="123"/>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2" customHeight="1" x14ac:dyDescent="0.2">
      <c r="A125" s="123"/>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2" customHeight="1" x14ac:dyDescent="0.2">
      <c r="A126" s="123"/>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2" customHeight="1" x14ac:dyDescent="0.2">
      <c r="A127" s="123"/>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2" customHeight="1" x14ac:dyDescent="0.2">
      <c r="A128" s="123"/>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2" customHeight="1" x14ac:dyDescent="0.2">
      <c r="A129" s="123"/>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2" customHeight="1" x14ac:dyDescent="0.2">
      <c r="A130" s="123"/>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2" customHeight="1" x14ac:dyDescent="0.2">
      <c r="A131" s="123"/>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2" customHeight="1" x14ac:dyDescent="0.2">
      <c r="A132" s="123"/>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2" customHeight="1" x14ac:dyDescent="0.2">
      <c r="A133" s="123"/>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2" customHeight="1" x14ac:dyDescent="0.2">
      <c r="A134" s="123"/>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2" customHeight="1" x14ac:dyDescent="0.2">
      <c r="A135" s="123"/>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2" customHeight="1" x14ac:dyDescent="0.2">
      <c r="A136" s="123"/>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2" customHeight="1" x14ac:dyDescent="0.2">
      <c r="A137" s="123"/>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2" customHeight="1" x14ac:dyDescent="0.2">
      <c r="A138" s="123"/>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2" customHeight="1" x14ac:dyDescent="0.2">
      <c r="A139" s="123"/>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2" customHeight="1" x14ac:dyDescent="0.2">
      <c r="A140" s="123"/>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2" customHeight="1" x14ac:dyDescent="0.2">
      <c r="A141" s="123"/>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2" customHeight="1" x14ac:dyDescent="0.2">
      <c r="A142" s="123"/>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2" customHeight="1" x14ac:dyDescent="0.2">
      <c r="A143" s="123"/>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2" customHeight="1" x14ac:dyDescent="0.2">
      <c r="A144" s="123"/>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2" customHeight="1" x14ac:dyDescent="0.2">
      <c r="A145" s="123"/>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2" customHeight="1" x14ac:dyDescent="0.2">
      <c r="A146" s="123"/>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2" customHeight="1" x14ac:dyDescent="0.2">
      <c r="A147" s="123"/>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2" customHeight="1" x14ac:dyDescent="0.2">
      <c r="A148" s="123"/>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2" customHeight="1" x14ac:dyDescent="0.2">
      <c r="A149" s="123"/>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2" customHeight="1" x14ac:dyDescent="0.2">
      <c r="A150" s="123"/>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2" customHeight="1" x14ac:dyDescent="0.2">
      <c r="A151" s="123"/>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2" customHeight="1" x14ac:dyDescent="0.2">
      <c r="A152" s="123"/>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2" customHeight="1" x14ac:dyDescent="0.2">
      <c r="A153" s="123"/>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2" customHeight="1" x14ac:dyDescent="0.2">
      <c r="A154" s="123"/>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2" customHeight="1" x14ac:dyDescent="0.2">
      <c r="A155" s="123"/>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2" customHeight="1" x14ac:dyDescent="0.2">
      <c r="A156" s="123"/>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2" customHeight="1" x14ac:dyDescent="0.2">
      <c r="A157" s="123"/>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2" customHeight="1" x14ac:dyDescent="0.2">
      <c r="A158" s="123"/>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2" customHeight="1" x14ac:dyDescent="0.2">
      <c r="A159" s="123"/>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2" customHeight="1" x14ac:dyDescent="0.2">
      <c r="A160" s="123"/>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2" customHeight="1" x14ac:dyDescent="0.2">
      <c r="A161" s="123"/>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2" customHeight="1" x14ac:dyDescent="0.2">
      <c r="A162" s="123"/>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2" customHeight="1" x14ac:dyDescent="0.2">
      <c r="A163" s="123"/>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2" customHeight="1" x14ac:dyDescent="0.2">
      <c r="A164" s="123"/>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2" customHeight="1" x14ac:dyDescent="0.2">
      <c r="A165" s="123"/>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2" customHeight="1" x14ac:dyDescent="0.2">
      <c r="A166" s="123"/>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2" customHeight="1" x14ac:dyDescent="0.2">
      <c r="A167" s="123"/>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2" customHeight="1" x14ac:dyDescent="0.2">
      <c r="A168" s="123"/>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2" customHeight="1" x14ac:dyDescent="0.2">
      <c r="A169" s="123"/>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2" customHeight="1" x14ac:dyDescent="0.2">
      <c r="A170" s="123"/>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2" customHeight="1" x14ac:dyDescent="0.2">
      <c r="A171" s="123"/>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2" customHeight="1" x14ac:dyDescent="0.2">
      <c r="A172" s="123"/>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2" customHeight="1" x14ac:dyDescent="0.2">
      <c r="A173" s="123"/>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2" customHeight="1" x14ac:dyDescent="0.2">
      <c r="A174" s="123"/>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2" customHeight="1" x14ac:dyDescent="0.2">
      <c r="A175" s="123"/>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2" customHeight="1" x14ac:dyDescent="0.2">
      <c r="A176" s="123"/>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2" customHeight="1" x14ac:dyDescent="0.2">
      <c r="A177" s="123"/>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2" customHeight="1" x14ac:dyDescent="0.2">
      <c r="A178" s="123"/>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2" customHeight="1" x14ac:dyDescent="0.2">
      <c r="A179" s="123"/>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2" customHeight="1" x14ac:dyDescent="0.2">
      <c r="A180" s="123"/>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2" customHeight="1" x14ac:dyDescent="0.2">
      <c r="A181" s="123"/>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2" customHeight="1" x14ac:dyDescent="0.2">
      <c r="A182" s="123"/>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2" customHeight="1" x14ac:dyDescent="0.2">
      <c r="A183" s="123"/>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2" customHeight="1" x14ac:dyDescent="0.2">
      <c r="A184" s="123"/>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2" customHeight="1" x14ac:dyDescent="0.2">
      <c r="A185" s="123"/>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2" customHeight="1" x14ac:dyDescent="0.2">
      <c r="A186" s="123"/>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2" customHeight="1" x14ac:dyDescent="0.2">
      <c r="A187" s="123"/>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2" customHeight="1" x14ac:dyDescent="0.2">
      <c r="A188" s="123"/>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2" customHeight="1" x14ac:dyDescent="0.2">
      <c r="A189" s="123"/>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2" customHeight="1" x14ac:dyDescent="0.2">
      <c r="A190" s="123"/>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2" customHeight="1" x14ac:dyDescent="0.2">
      <c r="A191" s="123"/>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2" customHeight="1" x14ac:dyDescent="0.2">
      <c r="A192" s="123"/>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2" customHeight="1" x14ac:dyDescent="0.2">
      <c r="A193" s="123"/>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2" customHeight="1" x14ac:dyDescent="0.2">
      <c r="A194" s="123"/>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2" customHeight="1" x14ac:dyDescent="0.2">
      <c r="A195" s="123"/>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2" customHeight="1" x14ac:dyDescent="0.2">
      <c r="A196" s="123"/>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2" customHeight="1" x14ac:dyDescent="0.2">
      <c r="A197" s="123"/>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2" customHeight="1" x14ac:dyDescent="0.2">
      <c r="A198" s="123"/>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2" customHeight="1" x14ac:dyDescent="0.2">
      <c r="A199" s="123"/>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2" customHeight="1" x14ac:dyDescent="0.2">
      <c r="A200" s="123"/>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2" customHeight="1" x14ac:dyDescent="0.2">
      <c r="A201" s="123"/>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2" customHeight="1" x14ac:dyDescent="0.2">
      <c r="A202" s="123"/>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2" customHeight="1" x14ac:dyDescent="0.2">
      <c r="A203" s="123"/>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2" customHeight="1" x14ac:dyDescent="0.2">
      <c r="A204" s="123"/>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2" customHeight="1" x14ac:dyDescent="0.2">
      <c r="A205" s="123"/>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2" customHeight="1" x14ac:dyDescent="0.2">
      <c r="A206" s="123"/>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2" customHeight="1" x14ac:dyDescent="0.2">
      <c r="A207" s="123"/>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2" customHeight="1" x14ac:dyDescent="0.2">
      <c r="A208" s="123"/>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2" customHeight="1" x14ac:dyDescent="0.2">
      <c r="A209" s="123"/>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2" customHeight="1" x14ac:dyDescent="0.2">
      <c r="A210" s="123"/>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26" ht="12" customHeight="1" x14ac:dyDescent="0.2">
      <c r="A211" s="123"/>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2" customHeight="1" x14ac:dyDescent="0.2">
      <c r="A212" s="123"/>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2" customHeight="1" x14ac:dyDescent="0.2">
      <c r="A213" s="123"/>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2" customHeight="1" x14ac:dyDescent="0.2">
      <c r="A214" s="123"/>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2" customHeight="1" x14ac:dyDescent="0.2">
      <c r="A215" s="123"/>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2" customHeight="1" x14ac:dyDescent="0.2">
      <c r="A216" s="123"/>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2" customHeight="1" x14ac:dyDescent="0.2">
      <c r="A217" s="123"/>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2" customHeight="1" x14ac:dyDescent="0.2">
      <c r="A218" s="123"/>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2" customHeight="1" x14ac:dyDescent="0.2">
      <c r="A219" s="123"/>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2" customHeight="1" x14ac:dyDescent="0.2">
      <c r="A220" s="123"/>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2" customHeight="1" x14ac:dyDescent="0.2">
      <c r="A221" s="123"/>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2" customHeight="1" x14ac:dyDescent="0.2">
      <c r="A222" s="123"/>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2" customHeight="1" x14ac:dyDescent="0.2">
      <c r="A223" s="123"/>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2" customHeight="1" x14ac:dyDescent="0.2">
      <c r="A224" s="123"/>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2" customHeight="1" x14ac:dyDescent="0.2">
      <c r="A225" s="123"/>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2" customHeight="1" x14ac:dyDescent="0.2">
      <c r="A226" s="123"/>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2" customHeight="1" x14ac:dyDescent="0.2">
      <c r="A227" s="123"/>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2" customHeight="1" x14ac:dyDescent="0.2">
      <c r="A228" s="123"/>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2" customHeight="1" x14ac:dyDescent="0.2">
      <c r="A229" s="123"/>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2" customHeight="1" x14ac:dyDescent="0.2">
      <c r="A230" s="123"/>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2" customHeight="1" x14ac:dyDescent="0.2">
      <c r="A231" s="123"/>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2" customHeight="1" x14ac:dyDescent="0.2">
      <c r="A232" s="123"/>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2" customHeight="1" x14ac:dyDescent="0.2">
      <c r="A233" s="123"/>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2" customHeight="1" x14ac:dyDescent="0.2">
      <c r="A234" s="123"/>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2" customHeight="1" x14ac:dyDescent="0.2">
      <c r="A235" s="123"/>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2" customHeight="1" x14ac:dyDescent="0.2">
      <c r="A236" s="123"/>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2" customHeight="1" x14ac:dyDescent="0.2">
      <c r="A237" s="123"/>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2" customHeight="1" x14ac:dyDescent="0.2">
      <c r="A238" s="123"/>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2" customHeight="1" x14ac:dyDescent="0.2">
      <c r="A239" s="123"/>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2" customHeight="1" x14ac:dyDescent="0.2">
      <c r="A240" s="123"/>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2" customHeight="1" x14ac:dyDescent="0.2">
      <c r="A241" s="123"/>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2" customHeight="1" x14ac:dyDescent="0.2">
      <c r="A242" s="123"/>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2" customHeight="1" x14ac:dyDescent="0.2">
      <c r="A243" s="123"/>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2" customHeight="1" x14ac:dyDescent="0.2">
      <c r="A244" s="123"/>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2" customHeight="1" x14ac:dyDescent="0.2">
      <c r="A245" s="123"/>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2" customHeight="1" x14ac:dyDescent="0.2">
      <c r="A246" s="123"/>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2" customHeight="1" x14ac:dyDescent="0.2">
      <c r="A247" s="123"/>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2" customHeight="1" x14ac:dyDescent="0.2">
      <c r="A248" s="123"/>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2" customHeight="1" x14ac:dyDescent="0.2">
      <c r="A249" s="123"/>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2" customHeight="1" x14ac:dyDescent="0.2">
      <c r="A250" s="123"/>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2" customHeight="1" x14ac:dyDescent="0.2">
      <c r="A251" s="123"/>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2" customHeight="1" x14ac:dyDescent="0.2">
      <c r="A252" s="123"/>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2" customHeight="1" x14ac:dyDescent="0.2">
      <c r="A253" s="123"/>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2" customHeight="1" x14ac:dyDescent="0.2">
      <c r="A254" s="123"/>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2" customHeight="1" x14ac:dyDescent="0.2">
      <c r="A255" s="123"/>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2" customHeight="1" x14ac:dyDescent="0.2">
      <c r="A256" s="123"/>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2" customHeight="1" x14ac:dyDescent="0.2">
      <c r="A257" s="123"/>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2" customHeight="1" x14ac:dyDescent="0.2">
      <c r="A258" s="123"/>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2" customHeight="1" x14ac:dyDescent="0.2">
      <c r="A259" s="123"/>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2" customHeight="1" x14ac:dyDescent="0.2">
      <c r="A260" s="123"/>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2" customHeight="1" x14ac:dyDescent="0.2">
      <c r="A261" s="123"/>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2" customHeight="1" x14ac:dyDescent="0.2">
      <c r="A262" s="123"/>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2" customHeight="1" x14ac:dyDescent="0.2">
      <c r="A263" s="123"/>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2" customHeight="1" x14ac:dyDescent="0.2">
      <c r="A264" s="123"/>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2" customHeight="1" x14ac:dyDescent="0.2">
      <c r="A265" s="123"/>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2" customHeight="1" x14ac:dyDescent="0.2">
      <c r="A266" s="123"/>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2" customHeight="1" x14ac:dyDescent="0.2">
      <c r="A267" s="123"/>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2" customHeight="1" x14ac:dyDescent="0.2">
      <c r="A268" s="123"/>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2" customHeight="1" x14ac:dyDescent="0.2">
      <c r="A269" s="123"/>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2" customHeight="1" x14ac:dyDescent="0.2">
      <c r="A270" s="123"/>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2" customHeight="1" x14ac:dyDescent="0.2">
      <c r="A271" s="123"/>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2" customHeight="1" x14ac:dyDescent="0.2">
      <c r="A272" s="123"/>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2" customHeight="1" x14ac:dyDescent="0.2">
      <c r="A273" s="123"/>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2" customHeight="1" x14ac:dyDescent="0.2">
      <c r="A274" s="123"/>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2" customHeight="1" x14ac:dyDescent="0.2">
      <c r="A275" s="123"/>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2" customHeight="1" x14ac:dyDescent="0.2">
      <c r="A276" s="123"/>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2" customHeight="1" x14ac:dyDescent="0.2">
      <c r="A277" s="123"/>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2" customHeight="1" x14ac:dyDescent="0.2">
      <c r="A278" s="123"/>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2" customHeight="1" x14ac:dyDescent="0.2">
      <c r="A279" s="123"/>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2" customHeight="1" x14ac:dyDescent="0.2">
      <c r="A280" s="123"/>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2" customHeight="1" x14ac:dyDescent="0.2">
      <c r="A281" s="123"/>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2" customHeight="1" x14ac:dyDescent="0.2">
      <c r="A282" s="123"/>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2" customHeight="1" x14ac:dyDescent="0.2">
      <c r="A283" s="123"/>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2" customHeight="1" x14ac:dyDescent="0.2">
      <c r="A284" s="123"/>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2" customHeight="1" x14ac:dyDescent="0.2">
      <c r="A285" s="123"/>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2" customHeight="1" x14ac:dyDescent="0.2">
      <c r="A286" s="123"/>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2" customHeight="1" x14ac:dyDescent="0.2">
      <c r="A287" s="123"/>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2" customHeight="1" x14ac:dyDescent="0.2">
      <c r="A288" s="123"/>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2" customHeight="1" x14ac:dyDescent="0.2">
      <c r="A289" s="123"/>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2" customHeight="1" x14ac:dyDescent="0.2">
      <c r="A290" s="123"/>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2" customHeight="1" x14ac:dyDescent="0.2">
      <c r="A291" s="123"/>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2" customHeight="1" x14ac:dyDescent="0.2">
      <c r="A292" s="123"/>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2" customHeight="1" x14ac:dyDescent="0.2">
      <c r="A293" s="123"/>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2" customHeight="1" x14ac:dyDescent="0.2">
      <c r="A294" s="123"/>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2" customHeight="1" x14ac:dyDescent="0.2">
      <c r="A295" s="123"/>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2" customHeight="1" x14ac:dyDescent="0.2">
      <c r="A296" s="123"/>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2" customHeight="1" x14ac:dyDescent="0.2">
      <c r="A297" s="123"/>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2" customHeight="1" x14ac:dyDescent="0.2">
      <c r="A298" s="123"/>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2" customHeight="1" x14ac:dyDescent="0.2">
      <c r="A299" s="123"/>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2" customHeight="1" x14ac:dyDescent="0.2">
      <c r="A300" s="123"/>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2" customHeight="1" x14ac:dyDescent="0.2">
      <c r="A301" s="123"/>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2" customHeight="1" x14ac:dyDescent="0.2">
      <c r="A302" s="123"/>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2" customHeight="1" x14ac:dyDescent="0.2">
      <c r="A303" s="123"/>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2" customHeight="1" x14ac:dyDescent="0.2">
      <c r="A304" s="123"/>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2" customHeight="1" x14ac:dyDescent="0.2">
      <c r="A305" s="123"/>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2" customHeight="1" x14ac:dyDescent="0.2">
      <c r="A306" s="123"/>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2" customHeight="1" x14ac:dyDescent="0.2">
      <c r="A307" s="123"/>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2" customHeight="1" x14ac:dyDescent="0.2">
      <c r="A308" s="123"/>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2" customHeight="1" x14ac:dyDescent="0.2">
      <c r="A309" s="123"/>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2" customHeight="1" x14ac:dyDescent="0.2">
      <c r="A310" s="123"/>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2" customHeight="1" x14ac:dyDescent="0.2">
      <c r="A311" s="123"/>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2" customHeight="1" x14ac:dyDescent="0.2">
      <c r="A312" s="123"/>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2" customHeight="1" x14ac:dyDescent="0.2">
      <c r="A313" s="123"/>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2" customHeight="1" x14ac:dyDescent="0.2">
      <c r="A314" s="123"/>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2" customHeight="1" x14ac:dyDescent="0.2">
      <c r="A315" s="123"/>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2" customHeight="1" x14ac:dyDescent="0.2">
      <c r="A316" s="123"/>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2" customHeight="1" x14ac:dyDescent="0.2">
      <c r="A317" s="123"/>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2" customHeight="1" x14ac:dyDescent="0.2">
      <c r="A318" s="123"/>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2" customHeight="1" x14ac:dyDescent="0.2">
      <c r="A319" s="123"/>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2" customHeight="1" x14ac:dyDescent="0.2">
      <c r="A320" s="123"/>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2" customHeight="1" x14ac:dyDescent="0.2">
      <c r="A321" s="123"/>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2" customHeight="1" x14ac:dyDescent="0.2">
      <c r="A322" s="123"/>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2" customHeight="1" x14ac:dyDescent="0.2">
      <c r="A323" s="123"/>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2" customHeight="1" x14ac:dyDescent="0.2">
      <c r="A324" s="123"/>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2" customHeight="1" x14ac:dyDescent="0.2">
      <c r="A325" s="123"/>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2" customHeight="1" x14ac:dyDescent="0.2">
      <c r="A326" s="123"/>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2" customHeight="1" x14ac:dyDescent="0.2">
      <c r="A327" s="123"/>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2" customHeight="1" x14ac:dyDescent="0.2">
      <c r="A328" s="123"/>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2" customHeight="1" x14ac:dyDescent="0.2">
      <c r="A329" s="123"/>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2" customHeight="1" x14ac:dyDescent="0.2">
      <c r="A330" s="123"/>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2" customHeight="1" x14ac:dyDescent="0.2">
      <c r="A331" s="123"/>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2" customHeight="1" x14ac:dyDescent="0.2">
      <c r="A332" s="123"/>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2" customHeight="1" x14ac:dyDescent="0.2">
      <c r="A333" s="123"/>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2" customHeight="1" x14ac:dyDescent="0.2">
      <c r="A334" s="123"/>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2" customHeight="1" x14ac:dyDescent="0.2">
      <c r="A335" s="123"/>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2" customHeight="1" x14ac:dyDescent="0.2">
      <c r="A336" s="123"/>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2" customHeight="1" x14ac:dyDescent="0.2">
      <c r="A337" s="123"/>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2" customHeight="1" x14ac:dyDescent="0.2">
      <c r="A338" s="123"/>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2" customHeight="1" x14ac:dyDescent="0.2">
      <c r="A339" s="123"/>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2" customHeight="1" x14ac:dyDescent="0.2">
      <c r="A340" s="123"/>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2" customHeight="1" x14ac:dyDescent="0.2">
      <c r="A341" s="123"/>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2" customHeight="1" x14ac:dyDescent="0.2">
      <c r="A342" s="123"/>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2" customHeight="1" x14ac:dyDescent="0.2">
      <c r="A343" s="123"/>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2" customHeight="1" x14ac:dyDescent="0.2">
      <c r="A344" s="123"/>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2" customHeight="1" x14ac:dyDescent="0.2">
      <c r="A345" s="123"/>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2" customHeight="1" x14ac:dyDescent="0.2">
      <c r="A346" s="123"/>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2" customHeight="1" x14ac:dyDescent="0.2">
      <c r="A347" s="123"/>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2" customHeight="1" x14ac:dyDescent="0.2">
      <c r="A348" s="123"/>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2" customHeight="1" x14ac:dyDescent="0.2">
      <c r="A349" s="123"/>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2" customHeight="1" x14ac:dyDescent="0.2">
      <c r="A350" s="123"/>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2" customHeight="1" x14ac:dyDescent="0.2">
      <c r="A351" s="123"/>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2" customHeight="1" x14ac:dyDescent="0.2">
      <c r="A352" s="123"/>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2" customHeight="1" x14ac:dyDescent="0.2">
      <c r="A353" s="123"/>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2" customHeight="1" x14ac:dyDescent="0.2">
      <c r="A354" s="123"/>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2" customHeight="1" x14ac:dyDescent="0.2">
      <c r="A355" s="123"/>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2" customHeight="1" x14ac:dyDescent="0.2">
      <c r="A356" s="123"/>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2" customHeight="1" x14ac:dyDescent="0.2">
      <c r="A357" s="123"/>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2" customHeight="1" x14ac:dyDescent="0.2">
      <c r="A358" s="123"/>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2" customHeight="1" x14ac:dyDescent="0.2">
      <c r="A359" s="123"/>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2" customHeight="1" x14ac:dyDescent="0.2">
      <c r="A360" s="123"/>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2" customHeight="1" x14ac:dyDescent="0.2">
      <c r="A361" s="123"/>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2" customHeight="1" x14ac:dyDescent="0.2">
      <c r="A362" s="123"/>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2" customHeight="1" x14ac:dyDescent="0.2">
      <c r="A363" s="123"/>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2" customHeight="1" x14ac:dyDescent="0.2">
      <c r="A364" s="123"/>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2" customHeight="1" x14ac:dyDescent="0.2">
      <c r="A365" s="123"/>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2" customHeight="1" x14ac:dyDescent="0.2">
      <c r="A366" s="123"/>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2" customHeight="1" x14ac:dyDescent="0.2">
      <c r="A367" s="123"/>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2" customHeight="1" x14ac:dyDescent="0.2">
      <c r="A368" s="123"/>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2" customHeight="1" x14ac:dyDescent="0.2">
      <c r="A369" s="123"/>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2" customHeight="1" x14ac:dyDescent="0.2">
      <c r="A370" s="123"/>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2" customHeight="1" x14ac:dyDescent="0.2">
      <c r="A371" s="123"/>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2" customHeight="1" x14ac:dyDescent="0.2">
      <c r="A372" s="123"/>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2" customHeight="1" x14ac:dyDescent="0.2">
      <c r="A373" s="123"/>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2" customHeight="1" x14ac:dyDescent="0.2">
      <c r="A374" s="123"/>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2" customHeight="1" x14ac:dyDescent="0.2">
      <c r="A375" s="123"/>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2" customHeight="1" x14ac:dyDescent="0.2">
      <c r="A376" s="123"/>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2" customHeight="1" x14ac:dyDescent="0.2">
      <c r="A377" s="123"/>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2" customHeight="1" x14ac:dyDescent="0.2">
      <c r="A378" s="123"/>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2" customHeight="1" x14ac:dyDescent="0.2">
      <c r="A379" s="123"/>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2" customHeight="1" x14ac:dyDescent="0.2">
      <c r="A380" s="123"/>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2" customHeight="1" x14ac:dyDescent="0.2">
      <c r="A381" s="123"/>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2" customHeight="1" x14ac:dyDescent="0.2">
      <c r="A382" s="123"/>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2" customHeight="1" x14ac:dyDescent="0.2">
      <c r="A383" s="123"/>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2" customHeight="1" x14ac:dyDescent="0.2">
      <c r="A384" s="123"/>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2" customHeight="1" x14ac:dyDescent="0.2">
      <c r="A385" s="123"/>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2" customHeight="1" x14ac:dyDescent="0.2">
      <c r="A386" s="123"/>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2" customHeight="1" x14ac:dyDescent="0.2">
      <c r="A387" s="123"/>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2" customHeight="1" x14ac:dyDescent="0.2">
      <c r="A388" s="123"/>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2" customHeight="1" x14ac:dyDescent="0.2">
      <c r="A389" s="123"/>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2" customHeight="1" x14ac:dyDescent="0.2">
      <c r="A390" s="123"/>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2" customHeight="1" x14ac:dyDescent="0.2">
      <c r="A391" s="123"/>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2" customHeight="1" x14ac:dyDescent="0.2">
      <c r="A392" s="123"/>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2" customHeight="1" x14ac:dyDescent="0.2">
      <c r="A393" s="123"/>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2" customHeight="1" x14ac:dyDescent="0.2">
      <c r="A394" s="123"/>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2" customHeight="1" x14ac:dyDescent="0.2">
      <c r="A395" s="123"/>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2" customHeight="1" x14ac:dyDescent="0.2">
      <c r="A396" s="123"/>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2" customHeight="1" x14ac:dyDescent="0.2">
      <c r="A397" s="123"/>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2" customHeight="1" x14ac:dyDescent="0.2">
      <c r="A398" s="123"/>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2" customHeight="1" x14ac:dyDescent="0.2">
      <c r="A399" s="123"/>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2" customHeight="1" x14ac:dyDescent="0.2">
      <c r="A400" s="123"/>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2" customHeight="1" x14ac:dyDescent="0.2">
      <c r="A401" s="123"/>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2" customHeight="1" x14ac:dyDescent="0.2">
      <c r="A402" s="123"/>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2" customHeight="1" x14ac:dyDescent="0.2">
      <c r="A403" s="123"/>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2" customHeight="1" x14ac:dyDescent="0.2">
      <c r="A404" s="123"/>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2" customHeight="1" x14ac:dyDescent="0.2">
      <c r="A405" s="123"/>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2" customHeight="1" x14ac:dyDescent="0.2">
      <c r="A406" s="123"/>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2" customHeight="1" x14ac:dyDescent="0.2">
      <c r="A407" s="123"/>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2" customHeight="1" x14ac:dyDescent="0.2">
      <c r="A408" s="123"/>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2" customHeight="1" x14ac:dyDescent="0.2">
      <c r="A409" s="123"/>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2" customHeight="1" x14ac:dyDescent="0.2">
      <c r="A410" s="123"/>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2" customHeight="1" x14ac:dyDescent="0.2">
      <c r="A411" s="123"/>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2" customHeight="1" x14ac:dyDescent="0.2">
      <c r="A412" s="123"/>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2" customHeight="1" x14ac:dyDescent="0.2">
      <c r="A413" s="123"/>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2" customHeight="1" x14ac:dyDescent="0.2">
      <c r="A414" s="123"/>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2" customHeight="1" x14ac:dyDescent="0.2">
      <c r="A415" s="123"/>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2" customHeight="1" x14ac:dyDescent="0.2">
      <c r="A416" s="123"/>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2" customHeight="1" x14ac:dyDescent="0.2">
      <c r="A417" s="123"/>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2" customHeight="1" x14ac:dyDescent="0.2">
      <c r="A418" s="123"/>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2" customHeight="1" x14ac:dyDescent="0.2">
      <c r="A419" s="123"/>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2" customHeight="1" x14ac:dyDescent="0.2">
      <c r="A420" s="123"/>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2" customHeight="1" x14ac:dyDescent="0.2">
      <c r="A421" s="123"/>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2" customHeight="1" x14ac:dyDescent="0.2">
      <c r="A422" s="123"/>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2" customHeight="1" x14ac:dyDescent="0.2">
      <c r="A423" s="123"/>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2" customHeight="1" x14ac:dyDescent="0.2">
      <c r="A424" s="123"/>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2" customHeight="1" x14ac:dyDescent="0.2">
      <c r="A425" s="123"/>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2" customHeight="1" x14ac:dyDescent="0.2">
      <c r="A426" s="123"/>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2" customHeight="1" x14ac:dyDescent="0.2">
      <c r="A427" s="123"/>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2" customHeight="1" x14ac:dyDescent="0.2">
      <c r="A428" s="123"/>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2" customHeight="1" x14ac:dyDescent="0.2">
      <c r="A429" s="123"/>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2" customHeight="1" x14ac:dyDescent="0.2">
      <c r="A430" s="123"/>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2" customHeight="1" x14ac:dyDescent="0.2">
      <c r="A431" s="123"/>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2" customHeight="1" x14ac:dyDescent="0.2">
      <c r="A432" s="123"/>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2" customHeight="1" x14ac:dyDescent="0.2">
      <c r="A433" s="123"/>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2" customHeight="1" x14ac:dyDescent="0.2">
      <c r="A434" s="123"/>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2" customHeight="1" x14ac:dyDescent="0.2">
      <c r="A435" s="123"/>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2" customHeight="1" x14ac:dyDescent="0.2">
      <c r="A436" s="123"/>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2" customHeight="1" x14ac:dyDescent="0.2">
      <c r="A437" s="123"/>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2" customHeight="1" x14ac:dyDescent="0.2">
      <c r="A438" s="123"/>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2" customHeight="1" x14ac:dyDescent="0.2">
      <c r="A439" s="123"/>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2" customHeight="1" x14ac:dyDescent="0.2">
      <c r="A440" s="123"/>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2" customHeight="1" x14ac:dyDescent="0.2">
      <c r="A441" s="123"/>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2" customHeight="1" x14ac:dyDescent="0.2">
      <c r="A442" s="123"/>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2" customHeight="1" x14ac:dyDescent="0.2">
      <c r="A443" s="123"/>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2" customHeight="1" x14ac:dyDescent="0.2">
      <c r="A444" s="123"/>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2" customHeight="1" x14ac:dyDescent="0.2">
      <c r="A445" s="123"/>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2" customHeight="1" x14ac:dyDescent="0.2">
      <c r="A446" s="123"/>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2" customHeight="1" x14ac:dyDescent="0.2">
      <c r="A447" s="123"/>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2" customHeight="1" x14ac:dyDescent="0.2">
      <c r="A448" s="123"/>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2" customHeight="1" x14ac:dyDescent="0.2">
      <c r="A449" s="123"/>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2" customHeight="1" x14ac:dyDescent="0.2">
      <c r="A450" s="123"/>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2" customHeight="1" x14ac:dyDescent="0.2">
      <c r="A451" s="123"/>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2" customHeight="1" x14ac:dyDescent="0.2">
      <c r="A452" s="123"/>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2" customHeight="1" x14ac:dyDescent="0.2">
      <c r="A453" s="123"/>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2" customHeight="1" x14ac:dyDescent="0.2">
      <c r="A454" s="123"/>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2" customHeight="1" x14ac:dyDescent="0.2">
      <c r="A455" s="123"/>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2" customHeight="1" x14ac:dyDescent="0.2">
      <c r="A456" s="123"/>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2" customHeight="1" x14ac:dyDescent="0.2">
      <c r="A457" s="123"/>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2" customHeight="1" x14ac:dyDescent="0.2">
      <c r="A458" s="123"/>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2" customHeight="1" x14ac:dyDescent="0.2">
      <c r="A459" s="123"/>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2" customHeight="1" x14ac:dyDescent="0.2">
      <c r="A460" s="123"/>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2" customHeight="1" x14ac:dyDescent="0.2">
      <c r="A461" s="123"/>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2" customHeight="1" x14ac:dyDescent="0.2">
      <c r="A462" s="123"/>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2" customHeight="1" x14ac:dyDescent="0.2">
      <c r="A463" s="123"/>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2" customHeight="1" x14ac:dyDescent="0.2">
      <c r="A464" s="123"/>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2" customHeight="1" x14ac:dyDescent="0.2">
      <c r="A465" s="123"/>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2" customHeight="1" x14ac:dyDescent="0.2">
      <c r="A466" s="123"/>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2" customHeight="1" x14ac:dyDescent="0.2">
      <c r="A467" s="123"/>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2" customHeight="1" x14ac:dyDescent="0.2">
      <c r="A468" s="123"/>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2" customHeight="1" x14ac:dyDescent="0.2">
      <c r="A469" s="123"/>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2" customHeight="1" x14ac:dyDescent="0.2">
      <c r="A470" s="123"/>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2" customHeight="1" x14ac:dyDescent="0.2">
      <c r="A471" s="123"/>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2" customHeight="1" x14ac:dyDescent="0.2">
      <c r="A472" s="123"/>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2" customHeight="1" x14ac:dyDescent="0.2">
      <c r="A473" s="123"/>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2" customHeight="1" x14ac:dyDescent="0.2">
      <c r="A474" s="123"/>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2" customHeight="1" x14ac:dyDescent="0.2">
      <c r="A475" s="123"/>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2" customHeight="1" x14ac:dyDescent="0.2">
      <c r="A476" s="123"/>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2" customHeight="1" x14ac:dyDescent="0.2">
      <c r="A477" s="123"/>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2" customHeight="1" x14ac:dyDescent="0.2">
      <c r="A478" s="123"/>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2" customHeight="1" x14ac:dyDescent="0.2">
      <c r="A479" s="123"/>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2" customHeight="1" x14ac:dyDescent="0.2">
      <c r="A480" s="123"/>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2" customHeight="1" x14ac:dyDescent="0.2">
      <c r="A481" s="123"/>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2" customHeight="1" x14ac:dyDescent="0.2">
      <c r="A482" s="123"/>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2" customHeight="1" x14ac:dyDescent="0.2">
      <c r="A483" s="123"/>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2" customHeight="1" x14ac:dyDescent="0.2">
      <c r="A484" s="123"/>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2" customHeight="1" x14ac:dyDescent="0.2">
      <c r="A485" s="123"/>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2" customHeight="1" x14ac:dyDescent="0.2">
      <c r="A486" s="123"/>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2" customHeight="1" x14ac:dyDescent="0.2">
      <c r="A487" s="123"/>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2" customHeight="1" x14ac:dyDescent="0.2">
      <c r="A488" s="123"/>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2" customHeight="1" x14ac:dyDescent="0.2">
      <c r="A489" s="123"/>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2" customHeight="1" x14ac:dyDescent="0.2">
      <c r="A490" s="123"/>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2" customHeight="1" x14ac:dyDescent="0.2">
      <c r="A491" s="123"/>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2" customHeight="1" x14ac:dyDescent="0.2">
      <c r="A492" s="123"/>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2" customHeight="1" x14ac:dyDescent="0.2">
      <c r="A493" s="123"/>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2" customHeight="1" x14ac:dyDescent="0.2">
      <c r="A494" s="123"/>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2" customHeight="1" x14ac:dyDescent="0.2">
      <c r="A495" s="123"/>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2" customHeight="1" x14ac:dyDescent="0.2">
      <c r="A496" s="123"/>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2" customHeight="1" x14ac:dyDescent="0.2">
      <c r="A497" s="123"/>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2" customHeight="1" x14ac:dyDescent="0.2">
      <c r="A498" s="123"/>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2" customHeight="1" x14ac:dyDescent="0.2">
      <c r="A499" s="123"/>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2" customHeight="1" x14ac:dyDescent="0.2">
      <c r="A500" s="123"/>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2" customHeight="1" x14ac:dyDescent="0.2">
      <c r="A501" s="123"/>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2" customHeight="1" x14ac:dyDescent="0.2">
      <c r="A502" s="123"/>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2" customHeight="1" x14ac:dyDescent="0.2">
      <c r="A503" s="123"/>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2" customHeight="1" x14ac:dyDescent="0.2">
      <c r="A504" s="123"/>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2" customHeight="1" x14ac:dyDescent="0.2">
      <c r="A505" s="123"/>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2" customHeight="1" x14ac:dyDescent="0.2">
      <c r="A506" s="123"/>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2" customHeight="1" x14ac:dyDescent="0.2">
      <c r="A507" s="123"/>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2" customHeight="1" x14ac:dyDescent="0.2">
      <c r="A508" s="123"/>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2" customHeight="1" x14ac:dyDescent="0.2">
      <c r="A509" s="123"/>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2" customHeight="1" x14ac:dyDescent="0.2">
      <c r="A510" s="123"/>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2" customHeight="1" x14ac:dyDescent="0.2">
      <c r="A511" s="123"/>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2" customHeight="1" x14ac:dyDescent="0.2">
      <c r="A512" s="123"/>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2" customHeight="1" x14ac:dyDescent="0.2">
      <c r="A513" s="123"/>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2" customHeight="1" x14ac:dyDescent="0.2">
      <c r="A514" s="123"/>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2" customHeight="1" x14ac:dyDescent="0.2">
      <c r="A515" s="123"/>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2" customHeight="1" x14ac:dyDescent="0.2">
      <c r="A516" s="123"/>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2" customHeight="1" x14ac:dyDescent="0.2">
      <c r="A517" s="123"/>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2" customHeight="1" x14ac:dyDescent="0.2">
      <c r="A518" s="123"/>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2" customHeight="1" x14ac:dyDescent="0.2">
      <c r="A519" s="123"/>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2" customHeight="1" x14ac:dyDescent="0.2">
      <c r="A520" s="123"/>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2" customHeight="1" x14ac:dyDescent="0.2">
      <c r="A521" s="123"/>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2" customHeight="1" x14ac:dyDescent="0.2">
      <c r="A522" s="123"/>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2" customHeight="1" x14ac:dyDescent="0.2">
      <c r="A523" s="123"/>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2" customHeight="1" x14ac:dyDescent="0.2">
      <c r="A524" s="123"/>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2" customHeight="1" x14ac:dyDescent="0.2">
      <c r="A525" s="123"/>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2" customHeight="1" x14ac:dyDescent="0.2">
      <c r="A526" s="123"/>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2" customHeight="1" x14ac:dyDescent="0.2">
      <c r="A527" s="123"/>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2" customHeight="1" x14ac:dyDescent="0.2">
      <c r="A528" s="123"/>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2" customHeight="1" x14ac:dyDescent="0.2">
      <c r="A529" s="123"/>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2" customHeight="1" x14ac:dyDescent="0.2">
      <c r="A530" s="123"/>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2" customHeight="1" x14ac:dyDescent="0.2">
      <c r="A531" s="123"/>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2" customHeight="1" x14ac:dyDescent="0.2">
      <c r="A532" s="123"/>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2" customHeight="1" x14ac:dyDescent="0.2">
      <c r="A533" s="123"/>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2" customHeight="1" x14ac:dyDescent="0.2">
      <c r="A534" s="123"/>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2" customHeight="1" x14ac:dyDescent="0.2">
      <c r="A535" s="123"/>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2" customHeight="1" x14ac:dyDescent="0.2">
      <c r="A536" s="123"/>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2" customHeight="1" x14ac:dyDescent="0.2">
      <c r="A537" s="123"/>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2" customHeight="1" x14ac:dyDescent="0.2">
      <c r="A538" s="123"/>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2" customHeight="1" x14ac:dyDescent="0.2">
      <c r="A539" s="123"/>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2" customHeight="1" x14ac:dyDescent="0.2">
      <c r="A540" s="123"/>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2" customHeight="1" x14ac:dyDescent="0.2">
      <c r="A541" s="123"/>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2" customHeight="1" x14ac:dyDescent="0.2">
      <c r="A542" s="123"/>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2" customHeight="1" x14ac:dyDescent="0.2">
      <c r="A543" s="123"/>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2" customHeight="1" x14ac:dyDescent="0.2">
      <c r="A544" s="123"/>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2" customHeight="1" x14ac:dyDescent="0.2">
      <c r="A545" s="123"/>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2" customHeight="1" x14ac:dyDescent="0.2">
      <c r="A546" s="123"/>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2" customHeight="1" x14ac:dyDescent="0.2">
      <c r="A547" s="123"/>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2" customHeight="1" x14ac:dyDescent="0.2">
      <c r="A548" s="123"/>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2" customHeight="1" x14ac:dyDescent="0.2">
      <c r="A549" s="123"/>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2" customHeight="1" x14ac:dyDescent="0.2">
      <c r="A550" s="123"/>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2" customHeight="1" x14ac:dyDescent="0.2">
      <c r="A551" s="123"/>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2" customHeight="1" x14ac:dyDescent="0.2">
      <c r="A552" s="123"/>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2" customHeight="1" x14ac:dyDescent="0.2">
      <c r="A553" s="123"/>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2" customHeight="1" x14ac:dyDescent="0.2">
      <c r="A554" s="123"/>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2" customHeight="1" x14ac:dyDescent="0.2">
      <c r="A555" s="123"/>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2" customHeight="1" x14ac:dyDescent="0.2">
      <c r="A556" s="123"/>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2" customHeight="1" x14ac:dyDescent="0.2">
      <c r="A557" s="123"/>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2" customHeight="1" x14ac:dyDescent="0.2">
      <c r="A558" s="123"/>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2" customHeight="1" x14ac:dyDescent="0.2">
      <c r="A559" s="123"/>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2" customHeight="1" x14ac:dyDescent="0.2">
      <c r="A560" s="123"/>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2" customHeight="1" x14ac:dyDescent="0.2">
      <c r="A561" s="123"/>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2" customHeight="1" x14ac:dyDescent="0.2">
      <c r="A562" s="123"/>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2" customHeight="1" x14ac:dyDescent="0.2">
      <c r="A563" s="123"/>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2" customHeight="1" x14ac:dyDescent="0.2">
      <c r="A564" s="123"/>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2" customHeight="1" x14ac:dyDescent="0.2">
      <c r="A565" s="123"/>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2" customHeight="1" x14ac:dyDescent="0.2">
      <c r="A566" s="123"/>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2" customHeight="1" x14ac:dyDescent="0.2">
      <c r="A567" s="123"/>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2" customHeight="1" x14ac:dyDescent="0.2">
      <c r="A568" s="123"/>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2" customHeight="1" x14ac:dyDescent="0.2">
      <c r="A569" s="123"/>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2" customHeight="1" x14ac:dyDescent="0.2">
      <c r="A570" s="123"/>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2" customHeight="1" x14ac:dyDescent="0.2">
      <c r="A571" s="123"/>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2" customHeight="1" x14ac:dyDescent="0.2">
      <c r="A572" s="123"/>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2" customHeight="1" x14ac:dyDescent="0.2">
      <c r="A573" s="123"/>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2" customHeight="1" x14ac:dyDescent="0.2">
      <c r="A574" s="123"/>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2" customHeight="1" x14ac:dyDescent="0.2">
      <c r="A575" s="123"/>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2" customHeight="1" x14ac:dyDescent="0.2">
      <c r="A576" s="123"/>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2" customHeight="1" x14ac:dyDescent="0.2">
      <c r="A577" s="123"/>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2" customHeight="1" x14ac:dyDescent="0.2">
      <c r="A578" s="123"/>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2" customHeight="1" x14ac:dyDescent="0.2">
      <c r="A579" s="123"/>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2" customHeight="1" x14ac:dyDescent="0.2">
      <c r="A580" s="123"/>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2" customHeight="1" x14ac:dyDescent="0.2">
      <c r="A581" s="123"/>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2" customHeight="1" x14ac:dyDescent="0.2">
      <c r="A582" s="123"/>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2" customHeight="1" x14ac:dyDescent="0.2">
      <c r="A583" s="123"/>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2" customHeight="1" x14ac:dyDescent="0.2">
      <c r="A584" s="123"/>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2" customHeight="1" x14ac:dyDescent="0.2">
      <c r="A585" s="123"/>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2" customHeight="1" x14ac:dyDescent="0.2">
      <c r="A586" s="123"/>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2" customHeight="1" x14ac:dyDescent="0.2">
      <c r="A587" s="123"/>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2" customHeight="1" x14ac:dyDescent="0.2">
      <c r="A588" s="123"/>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2" customHeight="1" x14ac:dyDescent="0.2">
      <c r="A589" s="123"/>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2" customHeight="1" x14ac:dyDescent="0.2">
      <c r="A590" s="123"/>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2" customHeight="1" x14ac:dyDescent="0.2">
      <c r="A591" s="123"/>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2" customHeight="1" x14ac:dyDescent="0.2">
      <c r="A592" s="123"/>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2" customHeight="1" x14ac:dyDescent="0.2">
      <c r="A593" s="123"/>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2" customHeight="1" x14ac:dyDescent="0.2">
      <c r="A594" s="123"/>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2" customHeight="1" x14ac:dyDescent="0.2">
      <c r="A595" s="123"/>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2" customHeight="1" x14ac:dyDescent="0.2">
      <c r="A596" s="123"/>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2" customHeight="1" x14ac:dyDescent="0.2">
      <c r="A597" s="123"/>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2" customHeight="1" x14ac:dyDescent="0.2">
      <c r="A598" s="123"/>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2" customHeight="1" x14ac:dyDescent="0.2">
      <c r="A599" s="123"/>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2" customHeight="1" x14ac:dyDescent="0.2">
      <c r="A600" s="123"/>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2" customHeight="1" x14ac:dyDescent="0.2">
      <c r="A601" s="123"/>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2" customHeight="1" x14ac:dyDescent="0.2">
      <c r="A602" s="123"/>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2" customHeight="1" x14ac:dyDescent="0.2">
      <c r="A603" s="123"/>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2" customHeight="1" x14ac:dyDescent="0.2">
      <c r="A604" s="123"/>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2" customHeight="1" x14ac:dyDescent="0.2">
      <c r="A605" s="123"/>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2" customHeight="1" x14ac:dyDescent="0.2">
      <c r="A606" s="123"/>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2" customHeight="1" x14ac:dyDescent="0.2">
      <c r="A607" s="123"/>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2" customHeight="1" x14ac:dyDescent="0.2">
      <c r="A608" s="123"/>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2" customHeight="1" x14ac:dyDescent="0.2">
      <c r="A609" s="123"/>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2" customHeight="1" x14ac:dyDescent="0.2">
      <c r="A610" s="123"/>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2" customHeight="1" x14ac:dyDescent="0.2">
      <c r="A611" s="123"/>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2" customHeight="1" x14ac:dyDescent="0.2">
      <c r="A612" s="123"/>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2" customHeight="1" x14ac:dyDescent="0.2">
      <c r="A613" s="123"/>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2" customHeight="1" x14ac:dyDescent="0.2">
      <c r="A614" s="123"/>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2" customHeight="1" x14ac:dyDescent="0.2">
      <c r="A615" s="123"/>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2" customHeight="1" x14ac:dyDescent="0.2">
      <c r="A616" s="123"/>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2" customHeight="1" x14ac:dyDescent="0.2">
      <c r="A617" s="123"/>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2" customHeight="1" x14ac:dyDescent="0.2">
      <c r="A618" s="123"/>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2" customHeight="1" x14ac:dyDescent="0.2">
      <c r="A619" s="123"/>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2" customHeight="1" x14ac:dyDescent="0.2">
      <c r="A620" s="123"/>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2" customHeight="1" x14ac:dyDescent="0.2">
      <c r="A621" s="123"/>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2" customHeight="1" x14ac:dyDescent="0.2">
      <c r="A622" s="123"/>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2" customHeight="1" x14ac:dyDescent="0.2">
      <c r="A623" s="123"/>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2" customHeight="1" x14ac:dyDescent="0.2">
      <c r="A624" s="123"/>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2" customHeight="1" x14ac:dyDescent="0.2">
      <c r="A625" s="123"/>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2" customHeight="1" x14ac:dyDescent="0.2">
      <c r="A626" s="123"/>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2" customHeight="1" x14ac:dyDescent="0.2">
      <c r="A627" s="123"/>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2" customHeight="1" x14ac:dyDescent="0.2">
      <c r="A628" s="123"/>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2" customHeight="1" x14ac:dyDescent="0.2">
      <c r="A629" s="123"/>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2" customHeight="1" x14ac:dyDescent="0.2">
      <c r="A630" s="123"/>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2" customHeight="1" x14ac:dyDescent="0.2">
      <c r="A631" s="123"/>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2" customHeight="1" x14ac:dyDescent="0.2">
      <c r="A632" s="123"/>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2" customHeight="1" x14ac:dyDescent="0.2">
      <c r="A633" s="123"/>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2" customHeight="1" x14ac:dyDescent="0.2">
      <c r="A634" s="123"/>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2" customHeight="1" x14ac:dyDescent="0.2">
      <c r="A635" s="123"/>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2" customHeight="1" x14ac:dyDescent="0.2">
      <c r="A636" s="123"/>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2" customHeight="1" x14ac:dyDescent="0.2">
      <c r="A637" s="123"/>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2" customHeight="1" x14ac:dyDescent="0.2">
      <c r="A638" s="123"/>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2" customHeight="1" x14ac:dyDescent="0.2">
      <c r="A639" s="123"/>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2" customHeight="1" x14ac:dyDescent="0.2">
      <c r="A640" s="123"/>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2" customHeight="1" x14ac:dyDescent="0.2">
      <c r="A641" s="123"/>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2" customHeight="1" x14ac:dyDescent="0.2">
      <c r="A642" s="123"/>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2" customHeight="1" x14ac:dyDescent="0.2">
      <c r="A643" s="123"/>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2" customHeight="1" x14ac:dyDescent="0.2">
      <c r="A644" s="123"/>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2" customHeight="1" x14ac:dyDescent="0.2">
      <c r="A645" s="123"/>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2" customHeight="1" x14ac:dyDescent="0.2">
      <c r="A646" s="123"/>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2" customHeight="1" x14ac:dyDescent="0.2">
      <c r="A647" s="123"/>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2" customHeight="1" x14ac:dyDescent="0.2">
      <c r="A648" s="123"/>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2" customHeight="1" x14ac:dyDescent="0.2">
      <c r="A649" s="123"/>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2" customHeight="1" x14ac:dyDescent="0.2">
      <c r="A650" s="123"/>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2" customHeight="1" x14ac:dyDescent="0.2">
      <c r="A651" s="123"/>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2" customHeight="1" x14ac:dyDescent="0.2">
      <c r="A652" s="123"/>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2" customHeight="1" x14ac:dyDescent="0.2">
      <c r="A653" s="123"/>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2" customHeight="1" x14ac:dyDescent="0.2">
      <c r="A654" s="123"/>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2" customHeight="1" x14ac:dyDescent="0.2">
      <c r="A655" s="123"/>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2" customHeight="1" x14ac:dyDescent="0.2">
      <c r="A656" s="123"/>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2" customHeight="1" x14ac:dyDescent="0.2">
      <c r="A657" s="123"/>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2" customHeight="1" x14ac:dyDescent="0.2">
      <c r="A658" s="123"/>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2" customHeight="1" x14ac:dyDescent="0.2">
      <c r="A659" s="123"/>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2" customHeight="1" x14ac:dyDescent="0.2">
      <c r="A660" s="123"/>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2" customHeight="1" x14ac:dyDescent="0.2">
      <c r="A661" s="123"/>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2" customHeight="1" x14ac:dyDescent="0.2">
      <c r="A662" s="123"/>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2" customHeight="1" x14ac:dyDescent="0.2">
      <c r="A663" s="123"/>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2" customHeight="1" x14ac:dyDescent="0.2">
      <c r="A664" s="123"/>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2" customHeight="1" x14ac:dyDescent="0.2">
      <c r="A665" s="123"/>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2" customHeight="1" x14ac:dyDescent="0.2">
      <c r="A666" s="123"/>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2" customHeight="1" x14ac:dyDescent="0.2">
      <c r="A667" s="123"/>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2" customHeight="1" x14ac:dyDescent="0.2">
      <c r="A668" s="123"/>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2" customHeight="1" x14ac:dyDescent="0.2">
      <c r="A669" s="123"/>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2" customHeight="1" x14ac:dyDescent="0.2">
      <c r="A670" s="123"/>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2" customHeight="1" x14ac:dyDescent="0.2">
      <c r="A671" s="123"/>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2" customHeight="1" x14ac:dyDescent="0.2">
      <c r="A672" s="123"/>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2" customHeight="1" x14ac:dyDescent="0.2">
      <c r="A673" s="123"/>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2" customHeight="1" x14ac:dyDescent="0.2">
      <c r="A674" s="123"/>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2" customHeight="1" x14ac:dyDescent="0.2">
      <c r="A675" s="123"/>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2" customHeight="1" x14ac:dyDescent="0.2">
      <c r="A676" s="123"/>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2" customHeight="1" x14ac:dyDescent="0.2">
      <c r="A677" s="123"/>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2" customHeight="1" x14ac:dyDescent="0.2">
      <c r="A678" s="123"/>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2" customHeight="1" x14ac:dyDescent="0.2">
      <c r="A679" s="123"/>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2" customHeight="1" x14ac:dyDescent="0.2">
      <c r="A680" s="123"/>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2" customHeight="1" x14ac:dyDescent="0.2">
      <c r="A681" s="123"/>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2" customHeight="1" x14ac:dyDescent="0.2">
      <c r="A682" s="123"/>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2" customHeight="1" x14ac:dyDescent="0.2">
      <c r="A683" s="123"/>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2" customHeight="1" x14ac:dyDescent="0.2">
      <c r="A684" s="123"/>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2" customHeight="1" x14ac:dyDescent="0.2">
      <c r="A685" s="123"/>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2" customHeight="1" x14ac:dyDescent="0.2">
      <c r="A686" s="123"/>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2" customHeight="1" x14ac:dyDescent="0.2">
      <c r="A687" s="123"/>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2" customHeight="1" x14ac:dyDescent="0.2">
      <c r="A688" s="123"/>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2" customHeight="1" x14ac:dyDescent="0.2">
      <c r="A689" s="123"/>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2" customHeight="1" x14ac:dyDescent="0.2">
      <c r="A690" s="123"/>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2" customHeight="1" x14ac:dyDescent="0.2">
      <c r="A691" s="123"/>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2" customHeight="1" x14ac:dyDescent="0.2">
      <c r="A692" s="123"/>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2" customHeight="1" x14ac:dyDescent="0.2">
      <c r="A693" s="123"/>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2" customHeight="1" x14ac:dyDescent="0.2">
      <c r="A694" s="123"/>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2" customHeight="1" x14ac:dyDescent="0.2">
      <c r="A695" s="123"/>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2" customHeight="1" x14ac:dyDescent="0.2">
      <c r="A696" s="123"/>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2" customHeight="1" x14ac:dyDescent="0.2">
      <c r="A697" s="123"/>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2" customHeight="1" x14ac:dyDescent="0.2">
      <c r="A698" s="123"/>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2" customHeight="1" x14ac:dyDescent="0.2">
      <c r="A699" s="123"/>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2" customHeight="1" x14ac:dyDescent="0.2">
      <c r="A700" s="123"/>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2" customHeight="1" x14ac:dyDescent="0.2">
      <c r="A701" s="123"/>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2" customHeight="1" x14ac:dyDescent="0.2">
      <c r="A702" s="123"/>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2" customHeight="1" x14ac:dyDescent="0.2">
      <c r="A703" s="123"/>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2" customHeight="1" x14ac:dyDescent="0.2">
      <c r="A704" s="123"/>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2" customHeight="1" x14ac:dyDescent="0.2">
      <c r="A705" s="123"/>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2" customHeight="1" x14ac:dyDescent="0.2">
      <c r="A706" s="123"/>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2" customHeight="1" x14ac:dyDescent="0.2">
      <c r="A707" s="123"/>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2" customHeight="1" x14ac:dyDescent="0.2">
      <c r="A708" s="123"/>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2" customHeight="1" x14ac:dyDescent="0.2">
      <c r="A709" s="123"/>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2" customHeight="1" x14ac:dyDescent="0.2">
      <c r="A710" s="123"/>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2" customHeight="1" x14ac:dyDescent="0.2">
      <c r="A711" s="123"/>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2" customHeight="1" x14ac:dyDescent="0.2">
      <c r="A712" s="123"/>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2" customHeight="1" x14ac:dyDescent="0.2">
      <c r="A713" s="123"/>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2" customHeight="1" x14ac:dyDescent="0.2">
      <c r="A714" s="123"/>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2" customHeight="1" x14ac:dyDescent="0.2">
      <c r="A715" s="123"/>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2" customHeight="1" x14ac:dyDescent="0.2">
      <c r="A716" s="123"/>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2" customHeight="1" x14ac:dyDescent="0.2">
      <c r="A717" s="123"/>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2" customHeight="1" x14ac:dyDescent="0.2">
      <c r="A718" s="123"/>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2" customHeight="1" x14ac:dyDescent="0.2">
      <c r="A719" s="123"/>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2" customHeight="1" x14ac:dyDescent="0.2">
      <c r="A720" s="123"/>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2" customHeight="1" x14ac:dyDescent="0.2">
      <c r="A721" s="123"/>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2" customHeight="1" x14ac:dyDescent="0.2">
      <c r="A722" s="123"/>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2" customHeight="1" x14ac:dyDescent="0.2">
      <c r="A723" s="123"/>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2" customHeight="1" x14ac:dyDescent="0.2">
      <c r="A724" s="123"/>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2" customHeight="1" x14ac:dyDescent="0.2">
      <c r="A725" s="123"/>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2" customHeight="1" x14ac:dyDescent="0.2">
      <c r="A726" s="123"/>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2" customHeight="1" x14ac:dyDescent="0.2">
      <c r="A727" s="123"/>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2" customHeight="1" x14ac:dyDescent="0.2">
      <c r="A728" s="123"/>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2" customHeight="1" x14ac:dyDescent="0.2">
      <c r="A729" s="123"/>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2" customHeight="1" x14ac:dyDescent="0.2">
      <c r="A730" s="123"/>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2" customHeight="1" x14ac:dyDescent="0.2">
      <c r="A731" s="123"/>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2" customHeight="1" x14ac:dyDescent="0.2">
      <c r="A732" s="123"/>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2" customHeight="1" x14ac:dyDescent="0.2">
      <c r="A733" s="123"/>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2" customHeight="1" x14ac:dyDescent="0.2">
      <c r="A734" s="123"/>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2" customHeight="1" x14ac:dyDescent="0.2">
      <c r="A735" s="123"/>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2" customHeight="1" x14ac:dyDescent="0.2">
      <c r="A736" s="123"/>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2" customHeight="1" x14ac:dyDescent="0.2">
      <c r="A737" s="123"/>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2" customHeight="1" x14ac:dyDescent="0.2">
      <c r="A738" s="123"/>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2" customHeight="1" x14ac:dyDescent="0.2">
      <c r="A739" s="123"/>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2" customHeight="1" x14ac:dyDescent="0.2">
      <c r="A740" s="123"/>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2" customHeight="1" x14ac:dyDescent="0.2">
      <c r="A741" s="123"/>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2" customHeight="1" x14ac:dyDescent="0.2">
      <c r="A742" s="123"/>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2" customHeight="1" x14ac:dyDescent="0.2">
      <c r="A743" s="123"/>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2" customHeight="1" x14ac:dyDescent="0.2">
      <c r="A744" s="123"/>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2" customHeight="1" x14ac:dyDescent="0.2">
      <c r="A745" s="123"/>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2" customHeight="1" x14ac:dyDescent="0.2">
      <c r="A746" s="123"/>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2" customHeight="1" x14ac:dyDescent="0.2">
      <c r="A747" s="123"/>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2" customHeight="1" x14ac:dyDescent="0.2">
      <c r="A748" s="123"/>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2" customHeight="1" x14ac:dyDescent="0.2">
      <c r="A749" s="123"/>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2" customHeight="1" x14ac:dyDescent="0.2">
      <c r="A750" s="123"/>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2" customHeight="1" x14ac:dyDescent="0.2">
      <c r="A751" s="123"/>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2" customHeight="1" x14ac:dyDescent="0.2">
      <c r="A752" s="123"/>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2" customHeight="1" x14ac:dyDescent="0.2">
      <c r="A753" s="123"/>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2" customHeight="1" x14ac:dyDescent="0.2">
      <c r="A754" s="123"/>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2" customHeight="1" x14ac:dyDescent="0.2">
      <c r="A755" s="123"/>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2" customHeight="1" x14ac:dyDescent="0.2">
      <c r="A756" s="123"/>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2" customHeight="1" x14ac:dyDescent="0.2">
      <c r="A757" s="123"/>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2" customHeight="1" x14ac:dyDescent="0.2">
      <c r="A758" s="123"/>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2" customHeight="1" x14ac:dyDescent="0.2">
      <c r="A759" s="123"/>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2" customHeight="1" x14ac:dyDescent="0.2">
      <c r="A760" s="123"/>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2" customHeight="1" x14ac:dyDescent="0.2">
      <c r="A761" s="123"/>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2" customHeight="1" x14ac:dyDescent="0.2">
      <c r="A762" s="123"/>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2" customHeight="1" x14ac:dyDescent="0.2">
      <c r="A763" s="123"/>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2" customHeight="1" x14ac:dyDescent="0.2">
      <c r="A764" s="123"/>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2" customHeight="1" x14ac:dyDescent="0.2">
      <c r="A765" s="123"/>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2" customHeight="1" x14ac:dyDescent="0.2">
      <c r="A766" s="123"/>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2" customHeight="1" x14ac:dyDescent="0.2">
      <c r="A767" s="123"/>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2" customHeight="1" x14ac:dyDescent="0.2">
      <c r="A768" s="123"/>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2" customHeight="1" x14ac:dyDescent="0.2">
      <c r="A769" s="123"/>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2" customHeight="1" x14ac:dyDescent="0.2">
      <c r="A770" s="123"/>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2" customHeight="1" x14ac:dyDescent="0.2">
      <c r="A771" s="123"/>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2" customHeight="1" x14ac:dyDescent="0.2">
      <c r="A772" s="123"/>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2" customHeight="1" x14ac:dyDescent="0.2">
      <c r="A773" s="123"/>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2" customHeight="1" x14ac:dyDescent="0.2">
      <c r="A774" s="123"/>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2" customHeight="1" x14ac:dyDescent="0.2">
      <c r="A775" s="123"/>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2" customHeight="1" x14ac:dyDescent="0.2">
      <c r="A776" s="123"/>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2" customHeight="1" x14ac:dyDescent="0.2">
      <c r="A777" s="123"/>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2" customHeight="1" x14ac:dyDescent="0.2">
      <c r="A778" s="123"/>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2" customHeight="1" x14ac:dyDescent="0.2">
      <c r="A779" s="123"/>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2" customHeight="1" x14ac:dyDescent="0.2">
      <c r="A780" s="123"/>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2" customHeight="1" x14ac:dyDescent="0.2">
      <c r="A781" s="123"/>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2" customHeight="1" x14ac:dyDescent="0.2">
      <c r="A782" s="123"/>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2" customHeight="1" x14ac:dyDescent="0.2">
      <c r="A783" s="123"/>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2" customHeight="1" x14ac:dyDescent="0.2">
      <c r="A784" s="123"/>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2" customHeight="1" x14ac:dyDescent="0.2">
      <c r="A785" s="123"/>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2" customHeight="1" x14ac:dyDescent="0.2">
      <c r="A786" s="123"/>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2" customHeight="1" x14ac:dyDescent="0.2">
      <c r="A787" s="123"/>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2" customHeight="1" x14ac:dyDescent="0.2">
      <c r="A788" s="123"/>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2" customHeight="1" x14ac:dyDescent="0.2">
      <c r="A789" s="123"/>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2" customHeight="1" x14ac:dyDescent="0.2">
      <c r="A790" s="123"/>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2" customHeight="1" x14ac:dyDescent="0.2">
      <c r="A791" s="123"/>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2" customHeight="1" x14ac:dyDescent="0.2">
      <c r="A792" s="123"/>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2" customHeight="1" x14ac:dyDescent="0.2">
      <c r="A793" s="123"/>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2" customHeight="1" x14ac:dyDescent="0.2">
      <c r="A794" s="123"/>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2" customHeight="1" x14ac:dyDescent="0.2">
      <c r="A795" s="123"/>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2" customHeight="1" x14ac:dyDescent="0.2">
      <c r="A796" s="123"/>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2" customHeight="1" x14ac:dyDescent="0.2">
      <c r="A797" s="123"/>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2" customHeight="1" x14ac:dyDescent="0.2">
      <c r="A798" s="123"/>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2" customHeight="1" x14ac:dyDescent="0.2">
      <c r="A799" s="123"/>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2" customHeight="1" x14ac:dyDescent="0.2">
      <c r="A800" s="123"/>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2" customHeight="1" x14ac:dyDescent="0.2">
      <c r="A801" s="123"/>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2" customHeight="1" x14ac:dyDescent="0.2">
      <c r="A802" s="123"/>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2" customHeight="1" x14ac:dyDescent="0.2">
      <c r="A803" s="123"/>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2" customHeight="1" x14ac:dyDescent="0.2">
      <c r="A804" s="123"/>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2" customHeight="1" x14ac:dyDescent="0.2">
      <c r="A805" s="123"/>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2" customHeight="1" x14ac:dyDescent="0.2">
      <c r="A806" s="123"/>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2" customHeight="1" x14ac:dyDescent="0.2">
      <c r="A807" s="123"/>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2" customHeight="1" x14ac:dyDescent="0.2">
      <c r="A808" s="123"/>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2" customHeight="1" x14ac:dyDescent="0.2">
      <c r="A809" s="123"/>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2" customHeight="1" x14ac:dyDescent="0.2">
      <c r="A810" s="123"/>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2" customHeight="1" x14ac:dyDescent="0.2">
      <c r="A811" s="123"/>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2" customHeight="1" x14ac:dyDescent="0.2">
      <c r="A812" s="123"/>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2" customHeight="1" x14ac:dyDescent="0.2">
      <c r="A813" s="123"/>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2" customHeight="1" x14ac:dyDescent="0.2">
      <c r="A814" s="123"/>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2" customHeight="1" x14ac:dyDescent="0.2">
      <c r="A815" s="123"/>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2" customHeight="1" x14ac:dyDescent="0.2">
      <c r="A816" s="123"/>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2" customHeight="1" x14ac:dyDescent="0.2">
      <c r="A817" s="123"/>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2" customHeight="1" x14ac:dyDescent="0.2">
      <c r="A818" s="123"/>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2" customHeight="1" x14ac:dyDescent="0.2">
      <c r="A819" s="123"/>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2" customHeight="1" x14ac:dyDescent="0.2">
      <c r="A820" s="123"/>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2" customHeight="1" x14ac:dyDescent="0.2">
      <c r="A821" s="123"/>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2" customHeight="1" x14ac:dyDescent="0.2">
      <c r="A822" s="123"/>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2" customHeight="1" x14ac:dyDescent="0.2">
      <c r="A823" s="123"/>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2" customHeight="1" x14ac:dyDescent="0.2">
      <c r="A824" s="123"/>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2" customHeight="1" x14ac:dyDescent="0.2">
      <c r="A825" s="123"/>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2" customHeight="1" x14ac:dyDescent="0.2">
      <c r="A826" s="123"/>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2" customHeight="1" x14ac:dyDescent="0.2">
      <c r="A827" s="123"/>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2" customHeight="1" x14ac:dyDescent="0.2">
      <c r="A828" s="123"/>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2" customHeight="1" x14ac:dyDescent="0.2">
      <c r="A829" s="123"/>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2" customHeight="1" x14ac:dyDescent="0.2">
      <c r="A830" s="123"/>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2" customHeight="1" x14ac:dyDescent="0.2">
      <c r="A831" s="123"/>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2" customHeight="1" x14ac:dyDescent="0.2">
      <c r="A832" s="123"/>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2" customHeight="1" x14ac:dyDescent="0.2">
      <c r="A833" s="123"/>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2" customHeight="1" x14ac:dyDescent="0.2">
      <c r="A834" s="123"/>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2" customHeight="1" x14ac:dyDescent="0.2">
      <c r="A835" s="123"/>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2" customHeight="1" x14ac:dyDescent="0.2">
      <c r="A836" s="123"/>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2" customHeight="1" x14ac:dyDescent="0.2">
      <c r="A837" s="123"/>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2" customHeight="1" x14ac:dyDescent="0.2">
      <c r="A838" s="123"/>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2" customHeight="1" x14ac:dyDescent="0.2">
      <c r="A839" s="123"/>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2" customHeight="1" x14ac:dyDescent="0.2">
      <c r="A840" s="123"/>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2" customHeight="1" x14ac:dyDescent="0.2">
      <c r="A841" s="123"/>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2" customHeight="1" x14ac:dyDescent="0.2">
      <c r="A842" s="123"/>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2" customHeight="1" x14ac:dyDescent="0.2">
      <c r="A843" s="123"/>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2" customHeight="1" x14ac:dyDescent="0.2">
      <c r="A844" s="123"/>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2" customHeight="1" x14ac:dyDescent="0.2">
      <c r="A845" s="123"/>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2" customHeight="1" x14ac:dyDescent="0.2">
      <c r="A846" s="123"/>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2" customHeight="1" x14ac:dyDescent="0.2">
      <c r="A847" s="123"/>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2" customHeight="1" x14ac:dyDescent="0.2">
      <c r="A848" s="123"/>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2" customHeight="1" x14ac:dyDescent="0.2">
      <c r="A849" s="123"/>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2" customHeight="1" x14ac:dyDescent="0.2">
      <c r="A850" s="123"/>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2" customHeight="1" x14ac:dyDescent="0.2">
      <c r="A851" s="123"/>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2" customHeight="1" x14ac:dyDescent="0.2">
      <c r="A852" s="123"/>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2" customHeight="1" x14ac:dyDescent="0.2">
      <c r="A853" s="123"/>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2" customHeight="1" x14ac:dyDescent="0.2">
      <c r="A854" s="123"/>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2" customHeight="1" x14ac:dyDescent="0.2">
      <c r="A855" s="123"/>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2" customHeight="1" x14ac:dyDescent="0.2">
      <c r="A856" s="123"/>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2" customHeight="1" x14ac:dyDescent="0.2">
      <c r="A857" s="123"/>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2" customHeight="1" x14ac:dyDescent="0.2">
      <c r="A858" s="123"/>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2" customHeight="1" x14ac:dyDescent="0.2">
      <c r="A859" s="123"/>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2" customHeight="1" x14ac:dyDescent="0.2">
      <c r="A860" s="123"/>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2" customHeight="1" x14ac:dyDescent="0.2">
      <c r="A861" s="123"/>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2" customHeight="1" x14ac:dyDescent="0.2">
      <c r="A862" s="123"/>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2" customHeight="1" x14ac:dyDescent="0.2">
      <c r="A863" s="123"/>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2" customHeight="1" x14ac:dyDescent="0.2">
      <c r="A864" s="123"/>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2" customHeight="1" x14ac:dyDescent="0.2">
      <c r="A865" s="123"/>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2" customHeight="1" x14ac:dyDescent="0.2">
      <c r="A866" s="123"/>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2" customHeight="1" x14ac:dyDescent="0.2">
      <c r="A867" s="123"/>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2" customHeight="1" x14ac:dyDescent="0.2">
      <c r="A868" s="123"/>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2" customHeight="1" x14ac:dyDescent="0.2">
      <c r="A869" s="123"/>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2" customHeight="1" x14ac:dyDescent="0.2">
      <c r="A870" s="123"/>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2" customHeight="1" x14ac:dyDescent="0.2">
      <c r="A871" s="123"/>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2" customHeight="1" x14ac:dyDescent="0.2">
      <c r="A872" s="123"/>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2" customHeight="1" x14ac:dyDescent="0.2">
      <c r="A873" s="123"/>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2" customHeight="1" x14ac:dyDescent="0.2">
      <c r="A874" s="123"/>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2" customHeight="1" x14ac:dyDescent="0.2">
      <c r="A875" s="123"/>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2" customHeight="1" x14ac:dyDescent="0.2">
      <c r="A876" s="123"/>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2" customHeight="1" x14ac:dyDescent="0.2">
      <c r="A877" s="123"/>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2" customHeight="1" x14ac:dyDescent="0.2">
      <c r="A878" s="123"/>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2" customHeight="1" x14ac:dyDescent="0.2">
      <c r="A879" s="123"/>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2" customHeight="1" x14ac:dyDescent="0.2">
      <c r="A880" s="123"/>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2" customHeight="1" x14ac:dyDescent="0.2">
      <c r="A881" s="123"/>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2" customHeight="1" x14ac:dyDescent="0.2">
      <c r="A882" s="123"/>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2" customHeight="1" x14ac:dyDescent="0.2">
      <c r="A883" s="123"/>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2" customHeight="1" x14ac:dyDescent="0.2">
      <c r="A884" s="123"/>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2" customHeight="1" x14ac:dyDescent="0.2">
      <c r="A885" s="123"/>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2" customHeight="1" x14ac:dyDescent="0.2">
      <c r="A886" s="123"/>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2" customHeight="1" x14ac:dyDescent="0.2">
      <c r="A887" s="123"/>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2" customHeight="1" x14ac:dyDescent="0.2">
      <c r="A888" s="123"/>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2" customHeight="1" x14ac:dyDescent="0.2">
      <c r="A889" s="123"/>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2" customHeight="1" x14ac:dyDescent="0.2">
      <c r="A890" s="123"/>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2" customHeight="1" x14ac:dyDescent="0.2">
      <c r="A891" s="123"/>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2" customHeight="1" x14ac:dyDescent="0.2">
      <c r="A892" s="123"/>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2" customHeight="1" x14ac:dyDescent="0.2">
      <c r="A893" s="123"/>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2" customHeight="1" x14ac:dyDescent="0.2">
      <c r="A894" s="123"/>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2" customHeight="1" x14ac:dyDescent="0.2">
      <c r="A895" s="123"/>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2" customHeight="1" x14ac:dyDescent="0.2">
      <c r="A896" s="123"/>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2" customHeight="1" x14ac:dyDescent="0.2">
      <c r="A897" s="123"/>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2" customHeight="1" x14ac:dyDescent="0.2">
      <c r="A898" s="123"/>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2" customHeight="1" x14ac:dyDescent="0.2">
      <c r="A899" s="123"/>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2" customHeight="1" x14ac:dyDescent="0.2">
      <c r="A900" s="123"/>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2" customHeight="1" x14ac:dyDescent="0.2">
      <c r="A901" s="123"/>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2" customHeight="1" x14ac:dyDescent="0.2">
      <c r="A902" s="123"/>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2" customHeight="1" x14ac:dyDescent="0.2">
      <c r="A903" s="123"/>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2" customHeight="1" x14ac:dyDescent="0.2">
      <c r="A904" s="123"/>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2" customHeight="1" x14ac:dyDescent="0.2">
      <c r="A905" s="123"/>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2" customHeight="1" x14ac:dyDescent="0.2">
      <c r="A906" s="123"/>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2" customHeight="1" x14ac:dyDescent="0.2">
      <c r="A907" s="123"/>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2" customHeight="1" x14ac:dyDescent="0.2">
      <c r="A908" s="123"/>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2" customHeight="1" x14ac:dyDescent="0.2">
      <c r="A909" s="123"/>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2" customHeight="1" x14ac:dyDescent="0.2">
      <c r="A910" s="123"/>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2" customHeight="1" x14ac:dyDescent="0.2">
      <c r="A911" s="123"/>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2" customHeight="1" x14ac:dyDescent="0.2">
      <c r="A912" s="123"/>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2" customHeight="1" x14ac:dyDescent="0.2">
      <c r="A913" s="123"/>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2" customHeight="1" x14ac:dyDescent="0.2">
      <c r="A914" s="123"/>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2" customHeight="1" x14ac:dyDescent="0.2">
      <c r="A915" s="123"/>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2" customHeight="1" x14ac:dyDescent="0.2">
      <c r="A916" s="123"/>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2" customHeight="1" x14ac:dyDescent="0.2">
      <c r="A917" s="123"/>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2" customHeight="1" x14ac:dyDescent="0.2">
      <c r="A918" s="123"/>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2" customHeight="1" x14ac:dyDescent="0.2">
      <c r="A919" s="123"/>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2" customHeight="1" x14ac:dyDescent="0.2">
      <c r="A920" s="123"/>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2" customHeight="1" x14ac:dyDescent="0.2">
      <c r="A921" s="123"/>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2" customHeight="1" x14ac:dyDescent="0.2">
      <c r="A922" s="123"/>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2" customHeight="1" x14ac:dyDescent="0.2">
      <c r="A923" s="123"/>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2" customHeight="1" x14ac:dyDescent="0.2">
      <c r="A924" s="123"/>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2" customHeight="1" x14ac:dyDescent="0.2">
      <c r="A925" s="123"/>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2" customHeight="1" x14ac:dyDescent="0.2">
      <c r="A926" s="123"/>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2" customHeight="1" x14ac:dyDescent="0.2">
      <c r="A927" s="123"/>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2" customHeight="1" x14ac:dyDescent="0.2">
      <c r="A928" s="123"/>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2" customHeight="1" x14ac:dyDescent="0.2">
      <c r="A929" s="123"/>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2" customHeight="1" x14ac:dyDescent="0.2">
      <c r="A930" s="123"/>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2" customHeight="1" x14ac:dyDescent="0.2">
      <c r="A931" s="123"/>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2" customHeight="1" x14ac:dyDescent="0.2">
      <c r="A932" s="123"/>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2" customHeight="1" x14ac:dyDescent="0.2">
      <c r="A933" s="123"/>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2" customHeight="1" x14ac:dyDescent="0.2">
      <c r="A934" s="123"/>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2" customHeight="1" x14ac:dyDescent="0.2">
      <c r="A935" s="123"/>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2" customHeight="1" x14ac:dyDescent="0.2">
      <c r="A936" s="123"/>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2" customHeight="1" x14ac:dyDescent="0.2">
      <c r="A937" s="123"/>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2" customHeight="1" x14ac:dyDescent="0.2">
      <c r="A938" s="123"/>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2" customHeight="1" x14ac:dyDescent="0.2">
      <c r="A939" s="123"/>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2" customHeight="1" x14ac:dyDescent="0.2">
      <c r="A940" s="123"/>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2" customHeight="1" x14ac:dyDescent="0.2">
      <c r="A941" s="123"/>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2" customHeight="1" x14ac:dyDescent="0.2">
      <c r="A942" s="123"/>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2" customHeight="1" x14ac:dyDescent="0.2">
      <c r="A943" s="123"/>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2" customHeight="1" x14ac:dyDescent="0.2">
      <c r="A944" s="123"/>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2" customHeight="1" x14ac:dyDescent="0.2">
      <c r="A945" s="123"/>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2" customHeight="1" x14ac:dyDescent="0.2">
      <c r="A946" s="123"/>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2" customHeight="1" x14ac:dyDescent="0.2">
      <c r="A947" s="123"/>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2" customHeight="1" x14ac:dyDescent="0.2">
      <c r="A948" s="123"/>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2" customHeight="1" x14ac:dyDescent="0.2">
      <c r="A949" s="123"/>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2" customHeight="1" x14ac:dyDescent="0.2">
      <c r="A950" s="123"/>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2" customHeight="1" x14ac:dyDescent="0.2">
      <c r="A951" s="123"/>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2" customHeight="1" x14ac:dyDescent="0.2">
      <c r="A952" s="123"/>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2" customHeight="1" x14ac:dyDescent="0.2">
      <c r="A953" s="123"/>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2" customHeight="1" x14ac:dyDescent="0.2">
      <c r="A954" s="123"/>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2" customHeight="1" x14ac:dyDescent="0.2">
      <c r="A955" s="123"/>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2" customHeight="1" x14ac:dyDescent="0.2">
      <c r="A956" s="123"/>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2" customHeight="1" x14ac:dyDescent="0.2">
      <c r="A957" s="123"/>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2" customHeight="1" x14ac:dyDescent="0.2">
      <c r="A958" s="123"/>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2" customHeight="1" x14ac:dyDescent="0.2">
      <c r="A959" s="123"/>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2" customHeight="1" x14ac:dyDescent="0.2">
      <c r="A960" s="123"/>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2" customHeight="1" x14ac:dyDescent="0.2">
      <c r="A961" s="123"/>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2" customHeight="1" x14ac:dyDescent="0.2">
      <c r="A962" s="123"/>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2" customHeight="1" x14ac:dyDescent="0.2">
      <c r="A963" s="123"/>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2" customHeight="1" x14ac:dyDescent="0.2">
      <c r="A964" s="123"/>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2" customHeight="1" x14ac:dyDescent="0.2">
      <c r="A965" s="123"/>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2" customHeight="1" x14ac:dyDescent="0.2">
      <c r="A966" s="123"/>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2" customHeight="1" x14ac:dyDescent="0.2">
      <c r="A967" s="123"/>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2" customHeight="1" x14ac:dyDescent="0.2">
      <c r="A968" s="123"/>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2" customHeight="1" x14ac:dyDescent="0.2">
      <c r="A969" s="123"/>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2" customHeight="1" x14ac:dyDescent="0.2">
      <c r="A970" s="123"/>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2" customHeight="1" x14ac:dyDescent="0.2">
      <c r="A971" s="123"/>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2" customHeight="1" x14ac:dyDescent="0.2">
      <c r="A972" s="123"/>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2" customHeight="1" x14ac:dyDescent="0.2">
      <c r="A973" s="123"/>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2" customHeight="1" x14ac:dyDescent="0.2">
      <c r="A974" s="123"/>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2" customHeight="1" x14ac:dyDescent="0.2">
      <c r="A975" s="123"/>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2" customHeight="1" x14ac:dyDescent="0.2">
      <c r="A976" s="123"/>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2" customHeight="1" x14ac:dyDescent="0.2">
      <c r="A977" s="123"/>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2" customHeight="1" x14ac:dyDescent="0.2">
      <c r="A978" s="123"/>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2" customHeight="1" x14ac:dyDescent="0.2">
      <c r="A979" s="123"/>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2" customHeight="1" x14ac:dyDescent="0.2">
      <c r="A980" s="123"/>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2" customHeight="1" x14ac:dyDescent="0.2">
      <c r="A981" s="123"/>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2" customHeight="1" x14ac:dyDescent="0.2">
      <c r="A982" s="123"/>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2" customHeight="1" x14ac:dyDescent="0.2">
      <c r="A983" s="123"/>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2" customHeight="1" x14ac:dyDescent="0.2">
      <c r="A984" s="123"/>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2" customHeight="1" x14ac:dyDescent="0.2">
      <c r="A985" s="123"/>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2" customHeight="1" x14ac:dyDescent="0.2">
      <c r="A986" s="123"/>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2" customHeight="1" x14ac:dyDescent="0.2">
      <c r="A987" s="123"/>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2" customHeight="1" x14ac:dyDescent="0.2">
      <c r="A988" s="123"/>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2" customHeight="1" x14ac:dyDescent="0.2">
      <c r="A989" s="123"/>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2" customHeight="1" x14ac:dyDescent="0.2">
      <c r="A990" s="123"/>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2" customHeight="1" x14ac:dyDescent="0.2">
      <c r="A991" s="123"/>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2" customHeight="1" x14ac:dyDescent="0.2">
      <c r="A992" s="123"/>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2" customHeight="1" x14ac:dyDescent="0.2">
      <c r="A993" s="123"/>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2" customHeight="1" x14ac:dyDescent="0.2">
      <c r="A994" s="123"/>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2" customHeight="1" x14ac:dyDescent="0.2">
      <c r="A995" s="123"/>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2" customHeight="1" x14ac:dyDescent="0.2">
      <c r="A996" s="123"/>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2" customHeight="1" x14ac:dyDescent="0.2">
      <c r="A997" s="123"/>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2" customHeight="1" x14ac:dyDescent="0.2">
      <c r="A998" s="123"/>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2" customHeight="1" x14ac:dyDescent="0.2">
      <c r="A999" s="123"/>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spans="1:26" ht="12" customHeight="1" x14ac:dyDescent="0.2">
      <c r="A1000" s="123"/>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row r="1001" spans="1:26" ht="12" customHeight="1" x14ac:dyDescent="0.2">
      <c r="A1001" s="123"/>
      <c r="B1001" s="139"/>
      <c r="C1001" s="139"/>
      <c r="D1001" s="139"/>
      <c r="E1001" s="139"/>
      <c r="F1001" s="139"/>
      <c r="G1001" s="139"/>
      <c r="H1001" s="139"/>
      <c r="I1001" s="139"/>
      <c r="J1001" s="139"/>
      <c r="K1001" s="139"/>
      <c r="L1001" s="139"/>
      <c r="M1001" s="139"/>
      <c r="N1001" s="139"/>
      <c r="O1001" s="139"/>
      <c r="P1001" s="139"/>
      <c r="Q1001" s="139"/>
      <c r="R1001" s="139"/>
      <c r="S1001" s="139"/>
      <c r="T1001" s="139"/>
      <c r="U1001" s="139"/>
      <c r="V1001" s="139"/>
      <c r="W1001" s="139"/>
      <c r="X1001" s="139"/>
      <c r="Y1001" s="139"/>
      <c r="Z1001" s="139"/>
    </row>
  </sheetData>
  <mergeCells count="1">
    <mergeCell ref="A2:C2"/>
  </mergeCells>
  <pageMargins left="0.51181102362204722" right="0.11811023622047245" top="0.74803149606299213" bottom="0.74803149606299213"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смета</vt:lpstr>
      <vt:lpstr>размер платы</vt:lpstr>
      <vt:lpstr>План ТР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Транькова Мария Михайловна</dc:creator>
  <cp:lastModifiedBy>Ирина Я. Зовва</cp:lastModifiedBy>
  <dcterms:created xsi:type="dcterms:W3CDTF">2018-12-14T11:11:55Z</dcterms:created>
  <dcterms:modified xsi:type="dcterms:W3CDTF">2024-04-01T13:19:28Z</dcterms:modified>
</cp:coreProperties>
</file>