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217\Desktop\"/>
    </mc:Choice>
  </mc:AlternateContent>
  <xr:revisionPtr revIDLastSave="0" documentId="8_{457EB53C-016E-4107-83FC-852696A8D600}" xr6:coauthVersionLast="37" xr6:coauthVersionMax="37" xr10:uidLastSave="{00000000-0000-0000-0000-000000000000}"/>
  <bookViews>
    <workbookView xWindow="0" yWindow="0" windowWidth="20490" windowHeight="7545" xr2:uid="{4C1258B9-627E-40F9-8995-3B4954BA57B5}"/>
  </bookViews>
  <sheets>
    <sheet name="Расшифровка ТР" sheetId="1" r:id="rId1"/>
    <sheet name="ТСЖ Пулковский оазис" sheetId="3" r:id="rId2"/>
    <sheet name="План" sheetId="2" r:id="rId3"/>
  </sheets>
  <definedNames>
    <definedName name="_xlnm.Print_Titles" localSheetId="1">'ТСЖ Пулковский оазис'!$15:$16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 l="1"/>
  <c r="E28" i="1"/>
  <c r="E27" i="1"/>
  <c r="E26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9" i="1"/>
  <c r="C49" i="3"/>
  <c r="T46" i="3"/>
  <c r="S46" i="3"/>
  <c r="R46" i="3"/>
  <c r="Q46" i="3"/>
  <c r="P46" i="3"/>
  <c r="O46" i="3"/>
  <c r="N46" i="3"/>
  <c r="M46" i="3"/>
  <c r="L46" i="3"/>
  <c r="J46" i="3"/>
  <c r="H46" i="3"/>
  <c r="F46" i="3"/>
  <c r="D46" i="3"/>
  <c r="C46" i="3"/>
  <c r="E18" i="1" l="1"/>
  <c r="E10" i="1"/>
  <c r="C36" i="2" l="1"/>
  <c r="E8" i="1" l="1"/>
  <c r="E35" i="1" l="1"/>
  <c r="C35" i="2"/>
  <c r="C37" i="2"/>
  <c r="C38" i="2" s="1"/>
</calcChain>
</file>

<file path=xl/sharedStrings.xml><?xml version="1.0" encoding="utf-8"?>
<sst xmlns="http://schemas.openxmlformats.org/spreadsheetml/2006/main" count="248" uniqueCount="168">
  <si>
    <t>№ п/п</t>
  </si>
  <si>
    <t>№ пост.</t>
  </si>
  <si>
    <t>Наименование работ</t>
  </si>
  <si>
    <t>Ед.изм.</t>
  </si>
  <si>
    <t>Общая стоимость</t>
  </si>
  <si>
    <t>Срок исполнения</t>
  </si>
  <si>
    <t>ТЕКУЩИЙ РЕМОНТ</t>
  </si>
  <si>
    <t>ОБЩЕСТРОЙ</t>
  </si>
  <si>
    <t>п. 7 Лестницы, балконы, крыльца</t>
  </si>
  <si>
    <t>п.14 Специальные общедомовые технические устройства</t>
  </si>
  <si>
    <t>ИТОГО ПО ТЕКУЩЕМУ РЕМОНТУ:</t>
  </si>
  <si>
    <t>Приложение №1</t>
  </si>
  <si>
    <r>
      <rPr>
        <sz val="14"/>
        <rFont val="Times New Roman"/>
        <family val="1"/>
        <charset val="204"/>
      </rPr>
      <t>План текущего ремонта общего имущества в многоквартирном доме по адресу:</t>
    </r>
    <r>
      <rPr>
        <b/>
        <sz val="14"/>
        <rFont val="Times New Roman"/>
        <family val="1"/>
        <charset val="204"/>
      </rPr>
      <t xml:space="preserve">
г. Санкт-Петербург, Пулковское шоссе, дом 32, корпус 2, строение 1 </t>
    </r>
    <r>
      <rPr>
        <sz val="14"/>
        <rFont val="Times New Roman"/>
        <family val="1"/>
        <charset val="204"/>
      </rPr>
      <t>на 2022 год</t>
    </r>
  </si>
  <si>
    <t>Перечень работ по  Приложению №7 постановления Госстроя РФ от 27 сентября 2003 г. № 170 «Об утверждении Правил и норм технической эксплуатации жилищного фонда»</t>
  </si>
  <si>
    <t xml:space="preserve">Плановый объем и периодичность </t>
  </si>
  <si>
    <t>Фундаменты:</t>
  </si>
  <si>
    <t>По мере необходимости</t>
  </si>
  <si>
    <t>Устранение местных деформаций, усиление, восстановление поврежденных участков фундаментов, вентиляционных продухов, отмостки и входов в подвалы.</t>
  </si>
  <si>
    <t>Стены и фасады:</t>
  </si>
  <si>
    <t>Герметизация стыков, заделка и восстановление архитектурных элементов; смена участков обшивки деревянных стен, ремонт и окраска фасадов.</t>
  </si>
  <si>
    <t>Перекрытия:</t>
  </si>
  <si>
    <t>Частичная смена отдельных элементов; заделка швов и трещин; укрепление и окраска.</t>
  </si>
  <si>
    <t>Крыши:</t>
  </si>
  <si>
    <t>Усиление элементов деревянной стропильной системы, антисептирование и антиперирование; устранение неисправностей стальных, асбестоцементных и других кровель, замена водосточных труб; ремонт гидроизоляции, утепления и вентиляции.</t>
  </si>
  <si>
    <t>Оконные и дверные заполнения:</t>
  </si>
  <si>
    <t>Смена и восстановление отдельных элементов (приборов) и заполнений.</t>
  </si>
  <si>
    <t>Межквартирные перегородки:</t>
  </si>
  <si>
    <t>Усиление, смена, заделка отдельных участков.</t>
  </si>
  <si>
    <t>Лестницы, балконы, крыльца (зонты-козырьки) над входами в подъезды, подвалы, над балконами верхних этажей:</t>
  </si>
  <si>
    <t>Восстановление или замена отдельных участков и элементов.</t>
  </si>
  <si>
    <t>Полы:</t>
  </si>
  <si>
    <t>Замена, восстановление отдельных участков.</t>
  </si>
  <si>
    <t>Внутренняя отделка:</t>
  </si>
  <si>
    <t>Восстановление отделки стен, потолков, полов отдельными участками в подъездах, технических помещений, в других общедомовых вспомогательных помещениях и служебных квартирах.</t>
  </si>
  <si>
    <t>Центральное отопление:</t>
  </si>
  <si>
    <t>Установка, замена и восстановление работоспособности отдельных элементов и частей элементов внутренних систем центрального отопления включая домовые котельные.</t>
  </si>
  <si>
    <t>Водопровод и канализация, горячее водоснабжение:</t>
  </si>
  <si>
    <t>Установка, замена и восстановление работоспособности отдельных элементов и частей элементов внутренних систем водопроводов и канализации, горячего водоснабжения включая насосные установки в жилых зданиях.</t>
  </si>
  <si>
    <t>Электроснабжение и электротехнические устройства:</t>
  </si>
  <si>
    <t>Установка, замена и восстановление работоспособности электроснабжения здания, за исключением внутриквартирных устройств и приборов, кроме электроплит.</t>
  </si>
  <si>
    <t>Вентиляция:</t>
  </si>
  <si>
    <t>Замена и восстановление работоспособности внутридомовой системы вентиляции включая собственно вентиляторы и их электроприводы.</t>
  </si>
  <si>
    <t>Специальные общедомовые технические устройства:</t>
  </si>
  <si>
    <t>Замена и восстановление элементов и частей элементов специальных технических устройств, выполняемые специализированными предприятиями по договору подряда с собственником (уполномоченным им органом) либо с организацией, обслуживающей жилищный фонд, по регламентам, устанавливаемым заводами-изготовителями либо соответствующими отраслевыми министерствами (ведомствами) и согласованными государственными надзорными органами.</t>
  </si>
  <si>
    <t>Внешнее благоустройство:</t>
  </si>
  <si>
    <t>Ремонт и восстановление разрушенных участков тротуаров, проездов, дорожек, отмосток ограждений и оборудования спортивных, хозяйственных площадок и площадок для отдыха, площадок и навесов для контейнеров-мусоросборников.</t>
  </si>
  <si>
    <t>Итого планово-предупредительный ремонт, руб.</t>
  </si>
  <si>
    <t>Аварийно-восстановительные работы (25%), руб.</t>
  </si>
  <si>
    <t>ИТОГО ПО ТЕКУЩЕМУ РЕМОНТУ, руб.:</t>
  </si>
  <si>
    <t>Косметический ремонт МОП (востановление штукатурки и окраска на лестничных клетках, ремонт дверей (замена и регулировка петель, доводчиков)</t>
  </si>
  <si>
    <t>Резерв</t>
  </si>
  <si>
    <t>п.15 Внешнее благоустройство</t>
  </si>
  <si>
    <t>Резерв, руб.</t>
  </si>
  <si>
    <t>1-4 квартал</t>
  </si>
  <si>
    <t>2-3 квартал</t>
  </si>
  <si>
    <t>3 квартал</t>
  </si>
  <si>
    <t>2 квартал</t>
  </si>
  <si>
    <t>Детализация к плану по текущему ремонту  общего имущества в многоквартирном доме по адресу:
г. Санкт-Петербург, Пулковское шоссе, дом 32, корпус 2, строение 1 на 2024 год</t>
  </si>
  <si>
    <t>Общество с ограниченной ответственностью «Управляющая компания «КВС-Комфорт»</t>
  </si>
  <si>
    <t>194292, Санкт-Петербург, пер. 5-й Верхний, д. 1, корп. 5, лит. А, пом. 28</t>
  </si>
  <si>
    <t>р/с № 40702810355070005122 Северо-Западный банк ПАО «Сбербанк» г. Санкт-Петербург,</t>
  </si>
  <si>
    <t>к/с № 30101810500000000653 БИК 044030653 ОГРН 1177847095250 ОКПО 09732058 ИНН 7804592776 /КПП 780201001</t>
  </si>
  <si>
    <t>План выполнения работ по текущему ремонту МКД</t>
  </si>
  <si>
    <t>ТСЖ "Пулковский оазис" Пулковское шоссе, д. 32, к. 1 стр. 1 на 2024 год</t>
  </si>
  <si>
    <t>год постройки 2021</t>
  </si>
  <si>
    <t>Ремонтные работы</t>
  </si>
  <si>
    <t>Объемы</t>
  </si>
  <si>
    <t>Стоимость работ, тыс. руб.</t>
  </si>
  <si>
    <t>в том числе стоимость материалов, тыс. руб.</t>
  </si>
  <si>
    <t>Планируемый срок проведения ремонтных работ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</si>
  <si>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</si>
  <si>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</si>
  <si>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</si>
  <si>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</si>
  <si>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</si>
  <si>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</si>
  <si>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</si>
  <si>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</si>
  <si>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</si>
  <si>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</si>
  <si>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</si>
  <si>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</si>
  <si>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план</t>
  </si>
  <si>
    <t>факт</t>
  </si>
  <si>
    <t>Планово-предупредительный ремонт:</t>
  </si>
  <si>
    <t>окраска порогов дверных проемов МОП</t>
  </si>
  <si>
    <t>5 м2</t>
  </si>
  <si>
    <t>июнь-август</t>
  </si>
  <si>
    <t>замена доводчиков на дверях МОП</t>
  </si>
  <si>
    <t>20 шт.</t>
  </si>
  <si>
    <t>февраль-апрель</t>
  </si>
  <si>
    <t>замена уплотнителя на дверях МОП</t>
  </si>
  <si>
    <t>10 шт /50 м</t>
  </si>
  <si>
    <t>май</t>
  </si>
  <si>
    <t>замена входных ручек на дверях в МОП</t>
  </si>
  <si>
    <t>10 шт.</t>
  </si>
  <si>
    <t>июнь</t>
  </si>
  <si>
    <t xml:space="preserve">замена врезных замков </t>
  </si>
  <si>
    <t>июль</t>
  </si>
  <si>
    <t>окраска металлического основания козырьков подъездов</t>
  </si>
  <si>
    <t>3 м2</t>
  </si>
  <si>
    <t>восстановление штукатурного слоя в МОП 2 парадная (1 этаж)</t>
  </si>
  <si>
    <t>15 м2</t>
  </si>
  <si>
    <t>окраска стен лестниц (запасной выход)</t>
  </si>
  <si>
    <t>10 м2</t>
  </si>
  <si>
    <t>техническое обслуживание и промывка теплообменников</t>
  </si>
  <si>
    <t>4 шт.</t>
  </si>
  <si>
    <t>обслуживание КИП в ИТП</t>
  </si>
  <si>
    <t>85 шт.(25+</t>
  </si>
  <si>
    <t>январь-декабрь</t>
  </si>
  <si>
    <t>прочистка фильтров на СО в ИТП</t>
  </si>
  <si>
    <t>12 шт</t>
  </si>
  <si>
    <t>регулировка предохранительных клапанов на СО</t>
  </si>
  <si>
    <t>2 шт.</t>
  </si>
  <si>
    <t>май-июнь</t>
  </si>
  <si>
    <t>замена задвижек СО в ИТП</t>
  </si>
  <si>
    <t>5 шт.</t>
  </si>
  <si>
    <t>август</t>
  </si>
  <si>
    <t>замена вводно-распределительного устройства (автомат 400 А)</t>
  </si>
  <si>
    <t>1 шт.</t>
  </si>
  <si>
    <t>замена светодиодных ламп в МОП</t>
  </si>
  <si>
    <t>100 шт.</t>
  </si>
  <si>
    <t>замена наружных светодиодных светильников</t>
  </si>
  <si>
    <t>январь-февраль</t>
  </si>
  <si>
    <t>окраска металлических дверей (мусороприемных камер)</t>
  </si>
  <si>
    <t>12 м2</t>
  </si>
  <si>
    <t>окраска скамеек с удалением старой краски</t>
  </si>
  <si>
    <t>окраска бетонного основания скамеек</t>
  </si>
  <si>
    <t>4 м2</t>
  </si>
  <si>
    <t>окраска газонного ограждения</t>
  </si>
  <si>
    <t>50 м2</t>
  </si>
  <si>
    <t>окраска металлических поверхностей детских площадок</t>
  </si>
  <si>
    <t>2 м2</t>
  </si>
  <si>
    <t>нанесение границ  "зона парковки" на асфальтобетон</t>
  </si>
  <si>
    <t>май- июнь</t>
  </si>
  <si>
    <t>окраска бетонных полусфер для определения зоны парковки</t>
  </si>
  <si>
    <t>окраска металлического ограждения спуска в подвал</t>
  </si>
  <si>
    <t>август-сентябрь</t>
  </si>
  <si>
    <t>окраска ворот</t>
  </si>
  <si>
    <t>окраска урн</t>
  </si>
  <si>
    <t>оклейка кабины лифта</t>
  </si>
  <si>
    <t>Итого планово-предупредительный ремонт, тыс. руб.:</t>
  </si>
  <si>
    <t>Непредвиденные работы, неучтенные в планово-предупредительном ремонте и аварийно-восстановительных работах, тыс. руб.</t>
  </si>
  <si>
    <t>Аварийно-восстановительные работы (25%), тыс. руб.</t>
  </si>
  <si>
    <t>Итого по текущему ремонту, тыс. руб.:</t>
  </si>
  <si>
    <t>Генеральный директор ООО УК "КВС-Комфорт"</t>
  </si>
  <si>
    <t>Е.О. Перминов</t>
  </si>
  <si>
    <t>техническое обслуживание и промывка теплообменников (4 шт.)</t>
  </si>
  <si>
    <t>прочистка фильтров на СО в ИТП (12 шт.)</t>
  </si>
  <si>
    <t>регулировка предохранительных клапанов на СО (2 шт.)</t>
  </si>
  <si>
    <t>замена задвижек СО в ИТП (5 шт.)</t>
  </si>
  <si>
    <t>руб.</t>
  </si>
  <si>
    <t>замена наружных светодиодных светильников (5 шт.)</t>
  </si>
  <si>
    <t>замена светодиодных ламп в МОП (100 шт.)</t>
  </si>
  <si>
    <t>окраска металлических дверей (мусороприемных камер) (12 м2)</t>
  </si>
  <si>
    <t>окраска скамеек с удалением старой краски (5м2)</t>
  </si>
  <si>
    <t>окраска бетонного основания скамеек (4м2)</t>
  </si>
  <si>
    <t>окраска газонного ограждения (50 м2)</t>
  </si>
  <si>
    <t>окраска металлических поверхностей детских площадок (2 м2)</t>
  </si>
  <si>
    <t>окраска бетонных полусфер для определения зоны парковки (3м2)</t>
  </si>
  <si>
    <t>окраска металлического ограждения спуска в подвал (15 м2)</t>
  </si>
  <si>
    <t>окраска урн (3 м2)</t>
  </si>
  <si>
    <t>1 квартал</t>
  </si>
  <si>
    <t xml:space="preserve">ИТОГО планово-предупредительные работы </t>
  </si>
  <si>
    <t xml:space="preserve">Аварийно-востановительные работы </t>
  </si>
  <si>
    <t>Модернизация системы наружного освещения</t>
  </si>
  <si>
    <t>Система видеонаблюдения (установка 5-ти видеокамер, в том числе у выхода с "черных лестниц".</t>
  </si>
  <si>
    <t>окраска ворот и калиток (5м2)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</si>
</sst>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\ _₽_-;\-* #,##0\ _₽_-;_-* &quot;-&quot;??\ _₽_-;_-@_-"/>
    <numFmt numFmtId="166" formatCode="[$-419]mmmm\ yyyy;@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FF0000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232321"/>
      <name val="Times New Roman"/>
      <family val="1"/>
      <charset val="204"/>
    </font>
    <font>
      <sz val="12"/>
      <color rgb="FF23232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7" fillId="0" borderId="0"/>
    <xf numFmtId="0" fontId="20" fillId="0" borderId="0"/>
  </cellStyleXfs>
  <cellXfs count="16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2" applyFont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0" xfId="0" applyFont="1" applyAlignment="1">
      <alignment horizontal="center"/>
    </xf>
    <xf numFmtId="165" fontId="0" fillId="0" borderId="0" xfId="1" applyNumberFormat="1" applyFont="1"/>
    <xf numFmtId="43" fontId="0" fillId="0" borderId="0" xfId="0" applyNumberFormat="1"/>
    <xf numFmtId="4" fontId="0" fillId="0" borderId="0" xfId="0" applyNumberFormat="1"/>
    <xf numFmtId="4" fontId="13" fillId="0" borderId="0" xfId="0" applyNumberFormat="1" applyFont="1"/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horizontal="right" vertical="top" wrapText="1"/>
    </xf>
    <xf numFmtId="0" fontId="15" fillId="0" borderId="0" xfId="2" applyFont="1" applyAlignment="1" applyProtection="1">
      <alignment vertical="center" wrapText="1"/>
      <protection locked="0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2" applyFont="1" applyAlignment="1" applyProtection="1">
      <alignment horizontal="center" vertical="center" wrapText="1"/>
      <protection locked="0"/>
    </xf>
    <xf numFmtId="0" fontId="4" fillId="3" borderId="3" xfId="3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vertical="center" wrapText="1"/>
    </xf>
    <xf numFmtId="0" fontId="11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vertical="center" wrapText="1"/>
    </xf>
    <xf numFmtId="0" fontId="7" fillId="0" borderId="10" xfId="2" applyFont="1" applyBorder="1" applyAlignment="1">
      <alignment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left" vertical="center" wrapText="1"/>
    </xf>
    <xf numFmtId="4" fontId="4" fillId="3" borderId="2" xfId="2" applyNumberFormat="1" applyFont="1" applyFill="1" applyBorder="1" applyAlignment="1">
      <alignment horizontal="center" vertical="center" wrapText="1"/>
    </xf>
    <xf numFmtId="4" fontId="4" fillId="0" borderId="0" xfId="2" applyNumberFormat="1" applyFont="1" applyAlignment="1">
      <alignment horizontal="center" vertical="center" wrapText="1"/>
    </xf>
    <xf numFmtId="0" fontId="14" fillId="2" borderId="0" xfId="3" applyFont="1" applyFill="1" applyAlignment="1">
      <alignment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left" vertical="center" wrapText="1"/>
    </xf>
    <xf numFmtId="4" fontId="4" fillId="4" borderId="2" xfId="2" applyNumberFormat="1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 vertical="center" wrapText="1"/>
    </xf>
    <xf numFmtId="0" fontId="4" fillId="5" borderId="4" xfId="2" applyFont="1" applyFill="1" applyBorder="1" applyAlignment="1">
      <alignment horizontal="left" vertical="center" wrapText="1"/>
    </xf>
    <xf numFmtId="4" fontId="4" fillId="5" borderId="2" xfId="2" applyNumberFormat="1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4" fontId="11" fillId="0" borderId="3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" fontId="10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 wrapText="1"/>
    </xf>
    <xf numFmtId="166" fontId="18" fillId="0" borderId="2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1" fillId="0" borderId="0" xfId="4" applyFont="1" applyAlignment="1">
      <alignment vertical="center"/>
    </xf>
    <xf numFmtId="0" fontId="18" fillId="0" borderId="0" xfId="4" applyFont="1"/>
    <xf numFmtId="0" fontId="22" fillId="0" borderId="0" xfId="4" applyFont="1" applyAlignment="1">
      <alignment horizontal="left" vertical="center"/>
    </xf>
    <xf numFmtId="0" fontId="23" fillId="0" borderId="0" xfId="4" applyFont="1" applyAlignment="1">
      <alignment horizontal="center" wrapText="1"/>
    </xf>
    <xf numFmtId="0" fontId="23" fillId="0" borderId="0" xfId="4" applyFont="1" applyAlignment="1">
      <alignment horizontal="center"/>
    </xf>
    <xf numFmtId="0" fontId="23" fillId="0" borderId="0" xfId="4" applyFont="1"/>
    <xf numFmtId="0" fontId="24" fillId="0" borderId="0" xfId="4" applyFont="1"/>
    <xf numFmtId="49" fontId="18" fillId="0" borderId="0" xfId="4" applyNumberFormat="1" applyFont="1"/>
    <xf numFmtId="49" fontId="24" fillId="0" borderId="0" xfId="4" applyNumberFormat="1" applyFont="1"/>
    <xf numFmtId="0" fontId="24" fillId="2" borderId="0" xfId="4" applyFont="1" applyFill="1" applyAlignment="1">
      <alignment horizontal="left"/>
    </xf>
    <xf numFmtId="0" fontId="24" fillId="0" borderId="0" xfId="4" applyFont="1" applyAlignment="1">
      <alignment horizontal="left"/>
    </xf>
    <xf numFmtId="0" fontId="25" fillId="2" borderId="6" xfId="4" applyFont="1" applyFill="1" applyBorder="1" applyAlignment="1">
      <alignment horizontal="center" vertical="center" wrapText="1"/>
    </xf>
    <xf numFmtId="0" fontId="25" fillId="2" borderId="2" xfId="4" applyFont="1" applyFill="1" applyBorder="1" applyAlignment="1">
      <alignment horizontal="center" vertical="center" wrapText="1"/>
    </xf>
    <xf numFmtId="0" fontId="25" fillId="2" borderId="20" xfId="4" applyFont="1" applyFill="1" applyBorder="1" applyAlignment="1">
      <alignment horizontal="center" vertical="center" wrapText="1"/>
    </xf>
    <xf numFmtId="0" fontId="18" fillId="0" borderId="0" xfId="4" applyFont="1" applyAlignment="1">
      <alignment wrapText="1"/>
    </xf>
    <xf numFmtId="0" fontId="25" fillId="0" borderId="22" xfId="4" applyFont="1" applyBorder="1" applyAlignment="1">
      <alignment horizontal="center" vertical="center" wrapText="1"/>
    </xf>
    <xf numFmtId="0" fontId="25" fillId="2" borderId="24" xfId="4" applyFont="1" applyFill="1" applyBorder="1" applyAlignment="1">
      <alignment horizontal="center" vertical="center" wrapText="1"/>
    </xf>
    <xf numFmtId="0" fontId="25" fillId="0" borderId="25" xfId="4" applyFont="1" applyBorder="1" applyAlignment="1">
      <alignment horizontal="center" vertical="center" wrapText="1"/>
    </xf>
    <xf numFmtId="0" fontId="25" fillId="2" borderId="2" xfId="4" applyFont="1" applyFill="1" applyBorder="1" applyAlignment="1">
      <alignment wrapText="1"/>
    </xf>
    <xf numFmtId="0" fontId="25" fillId="0" borderId="2" xfId="4" applyFont="1" applyBorder="1"/>
    <xf numFmtId="0" fontId="25" fillId="0" borderId="5" xfId="4" applyFont="1" applyBorder="1"/>
    <xf numFmtId="0" fontId="25" fillId="2" borderId="24" xfId="4" applyFont="1" applyFill="1" applyBorder="1"/>
    <xf numFmtId="0" fontId="25" fillId="2" borderId="6" xfId="4" applyFont="1" applyFill="1" applyBorder="1"/>
    <xf numFmtId="0" fontId="25" fillId="2" borderId="2" xfId="4" applyFont="1" applyFill="1" applyBorder="1"/>
    <xf numFmtId="0" fontId="25" fillId="6" borderId="2" xfId="4" applyFont="1" applyFill="1" applyBorder="1"/>
    <xf numFmtId="0" fontId="25" fillId="2" borderId="20" xfId="4" applyFont="1" applyFill="1" applyBorder="1"/>
    <xf numFmtId="0" fontId="25" fillId="7" borderId="2" xfId="4" applyFont="1" applyFill="1" applyBorder="1"/>
    <xf numFmtId="0" fontId="25" fillId="2" borderId="5" xfId="4" applyFont="1" applyFill="1" applyBorder="1"/>
    <xf numFmtId="0" fontId="25" fillId="6" borderId="24" xfId="4" applyFont="1" applyFill="1" applyBorder="1"/>
    <xf numFmtId="0" fontId="26" fillId="7" borderId="6" xfId="4" applyFont="1" applyFill="1" applyBorder="1"/>
    <xf numFmtId="0" fontId="25" fillId="6" borderId="20" xfId="4" applyFont="1" applyFill="1" applyBorder="1"/>
    <xf numFmtId="0" fontId="25" fillId="7" borderId="6" xfId="4" applyFont="1" applyFill="1" applyBorder="1"/>
    <xf numFmtId="0" fontId="25" fillId="8" borderId="24" xfId="4" applyFont="1" applyFill="1" applyBorder="1"/>
    <xf numFmtId="0" fontId="25" fillId="9" borderId="6" xfId="4" applyFont="1" applyFill="1" applyBorder="1"/>
    <xf numFmtId="0" fontId="6" fillId="0" borderId="2" xfId="4" applyFont="1" applyBorder="1" applyAlignment="1">
      <alignment horizontal="left" wrapText="1"/>
    </xf>
    <xf numFmtId="0" fontId="6" fillId="0" borderId="2" xfId="4" applyFont="1" applyBorder="1"/>
    <xf numFmtId="0" fontId="6" fillId="0" borderId="5" xfId="4" applyFont="1" applyBorder="1"/>
    <xf numFmtId="0" fontId="6" fillId="2" borderId="24" xfId="4" applyFont="1" applyFill="1" applyBorder="1"/>
    <xf numFmtId="0" fontId="6" fillId="2" borderId="6" xfId="4" applyFont="1" applyFill="1" applyBorder="1"/>
    <xf numFmtId="0" fontId="6" fillId="2" borderId="2" xfId="4" applyFont="1" applyFill="1" applyBorder="1"/>
    <xf numFmtId="0" fontId="6" fillId="2" borderId="20" xfId="4" applyFont="1" applyFill="1" applyBorder="1"/>
    <xf numFmtId="0" fontId="6" fillId="0" borderId="2" xfId="4" applyFont="1" applyBorder="1" applyAlignment="1">
      <alignment wrapText="1"/>
    </xf>
    <xf numFmtId="0" fontId="18" fillId="0" borderId="2" xfId="4" applyFont="1" applyBorder="1"/>
    <xf numFmtId="0" fontId="18" fillId="0" borderId="5" xfId="4" applyFont="1" applyBorder="1"/>
    <xf numFmtId="0" fontId="18" fillId="0" borderId="24" xfId="4" applyFont="1" applyBorder="1"/>
    <xf numFmtId="0" fontId="18" fillId="0" borderId="6" xfId="4" applyFont="1" applyBorder="1"/>
    <xf numFmtId="0" fontId="18" fillId="0" borderId="20" xfId="4" applyFont="1" applyBorder="1"/>
    <xf numFmtId="0" fontId="18" fillId="0" borderId="5" xfId="0" applyFont="1" applyBorder="1" applyAlignment="1">
      <alignment horizontal="left"/>
    </xf>
    <xf numFmtId="4" fontId="18" fillId="0" borderId="2" xfId="0" applyNumberFormat="1" applyFont="1" applyBorder="1" applyAlignment="1">
      <alignment horizontal="center"/>
    </xf>
    <xf numFmtId="0" fontId="27" fillId="0" borderId="0" xfId="0" applyFont="1"/>
    <xf numFmtId="49" fontId="11" fillId="0" borderId="5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49" fontId="10" fillId="0" borderId="4" xfId="0" applyNumberFormat="1" applyFont="1" applyBorder="1" applyAlignment="1">
      <alignment horizontal="left" vertical="center" wrapText="1"/>
    </xf>
    <xf numFmtId="0" fontId="28" fillId="0" borderId="5" xfId="0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0" fontId="29" fillId="0" borderId="0" xfId="0" applyFont="1"/>
    <xf numFmtId="0" fontId="19" fillId="0" borderId="0" xfId="0" applyFont="1"/>
    <xf numFmtId="0" fontId="18" fillId="10" borderId="2" xfId="0" applyFont="1" applyFill="1" applyBorder="1" applyAlignment="1">
      <alignment horizontal="center" vertical="center"/>
    </xf>
    <xf numFmtId="4" fontId="28" fillId="10" borderId="2" xfId="0" applyNumberFormat="1" applyFont="1" applyFill="1" applyBorder="1" applyAlignment="1">
      <alignment horizontal="center" vertical="center"/>
    </xf>
    <xf numFmtId="49" fontId="28" fillId="10" borderId="2" xfId="0" applyNumberFormat="1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2" fillId="0" borderId="5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4" fillId="0" borderId="0" xfId="2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5" fillId="2" borderId="5" xfId="4" applyFont="1" applyFill="1" applyBorder="1" applyAlignment="1">
      <alignment horizontal="center" vertical="center" wrapText="1"/>
    </xf>
    <xf numFmtId="0" fontId="25" fillId="2" borderId="6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22" fillId="0" borderId="0" xfId="4" applyFont="1" applyAlignment="1">
      <alignment horizontal="left" vertical="center"/>
    </xf>
    <xf numFmtId="0" fontId="25" fillId="0" borderId="2" xfId="4" applyFont="1" applyBorder="1" applyAlignment="1">
      <alignment horizontal="center" vertical="center" wrapText="1"/>
    </xf>
    <xf numFmtId="0" fontId="25" fillId="0" borderId="13" xfId="4" applyFont="1" applyBorder="1" applyAlignment="1">
      <alignment horizontal="center" vertical="center" wrapText="1"/>
    </xf>
    <xf numFmtId="0" fontId="25" fillId="0" borderId="17" xfId="4" applyFont="1" applyBorder="1" applyAlignment="1">
      <alignment horizontal="center" vertical="center" wrapText="1"/>
    </xf>
    <xf numFmtId="0" fontId="25" fillId="0" borderId="21" xfId="4" applyFont="1" applyBorder="1" applyAlignment="1">
      <alignment horizontal="center" vertical="center" wrapText="1"/>
    </xf>
    <xf numFmtId="0" fontId="25" fillId="0" borderId="3" xfId="4" applyFont="1" applyBorder="1" applyAlignment="1">
      <alignment horizontal="center" vertical="center" wrapText="1"/>
    </xf>
    <xf numFmtId="0" fontId="25" fillId="0" borderId="18" xfId="4" applyFont="1" applyBorder="1" applyAlignment="1">
      <alignment horizontal="center" vertical="center" wrapText="1"/>
    </xf>
    <xf numFmtId="0" fontId="25" fillId="0" borderId="22" xfId="4" applyFont="1" applyBorder="1" applyAlignment="1">
      <alignment horizontal="center" vertical="center" wrapText="1"/>
    </xf>
    <xf numFmtId="0" fontId="25" fillId="0" borderId="14" xfId="4" applyFont="1" applyBorder="1" applyAlignment="1">
      <alignment horizontal="center" vertical="center" wrapText="1"/>
    </xf>
    <xf numFmtId="0" fontId="25" fillId="0" borderId="19" xfId="4" applyFont="1" applyBorder="1" applyAlignment="1">
      <alignment horizontal="center" vertical="center" wrapText="1"/>
    </xf>
    <xf numFmtId="0" fontId="25" fillId="0" borderId="23" xfId="4" applyFont="1" applyBorder="1" applyAlignment="1">
      <alignment horizontal="center" vertical="center" wrapText="1"/>
    </xf>
    <xf numFmtId="0" fontId="25" fillId="0" borderId="15" xfId="4" applyFont="1" applyBorder="1" applyAlignment="1">
      <alignment horizontal="center" vertical="center" wrapText="1"/>
    </xf>
    <xf numFmtId="0" fontId="25" fillId="0" borderId="4" xfId="4" applyFont="1" applyBorder="1" applyAlignment="1">
      <alignment horizontal="center" vertical="center" wrapText="1"/>
    </xf>
    <xf numFmtId="0" fontId="25" fillId="0" borderId="16" xfId="4" applyFont="1" applyBorder="1" applyAlignment="1">
      <alignment horizontal="center" vertical="center" wrapText="1"/>
    </xf>
    <xf numFmtId="0" fontId="25" fillId="2" borderId="15" xfId="4" applyFont="1" applyFill="1" applyBorder="1" applyAlignment="1">
      <alignment horizontal="center" vertical="center" wrapText="1"/>
    </xf>
    <xf numFmtId="0" fontId="15" fillId="0" borderId="0" xfId="2" applyFont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3" xr:uid="{D88B719E-9374-4780-9688-603B28B97D10}"/>
    <cellStyle name="Обычный 2 3" xfId="2" xr:uid="{6C4DD793-13AD-4D7E-B779-B1BFDDB0039B}"/>
    <cellStyle name="Обычный 3" xfId="4" xr:uid="{D89DEAED-78ED-44BF-B1CB-8F79E65C38D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1114425</xdr:colOff>
          <xdr:row>0</xdr:row>
          <xdr:rowOff>95250</xdr:rowOff>
        </xdr:from>
        <xdr:to>
          <xdr:col>0</xdr:col>
          <xdr:colOff>1647825</xdr:colOff>
          <xdr:row>3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1C823-2C58-4A5B-9BB3-59C63D5580FA}">
  <sheetPr>
    <pageSetUpPr fitToPage="1"/>
  </sheetPr>
  <dimension ref="A1:J41"/>
  <sheetViews>
    <sheetView tabSelected="1" topLeftCell="C1" workbookViewId="0">
      <selection activeCell="C1" sqref="C1"/>
    </sheetView>
  </sheetViews>
  <sheetFormatPr defaultRowHeight="18.75" outlineLevelRow="1" x14ac:dyDescent="0.3"/>
  <cols>
    <col min="1" max="2" width="4.42578125" hidden="1" customWidth="1"/>
    <col min="3" max="3" width="76" customWidth="1"/>
    <col min="4" max="4" width="13" customWidth="1"/>
    <col min="5" max="5" width="17" customWidth="1"/>
    <col min="6" max="6" width="16.7109375" customWidth="1"/>
    <col min="7" max="7" width="9.140625" style="2"/>
    <col min="10" max="10" width="14.5703125" bestFit="1" customWidth="1"/>
  </cols>
  <sheetData>
    <row r="1" spans="1:10" x14ac:dyDescent="0.3">
      <c r="E1" s="1"/>
    </row>
    <row r="2" spans="1:10" ht="35.25" customHeight="1" x14ac:dyDescent="0.3">
      <c r="B2" s="134" t="s">
        <v>57</v>
      </c>
      <c r="C2" s="134"/>
      <c r="D2" s="134"/>
      <c r="E2" s="135"/>
    </row>
    <row r="3" spans="1:10" x14ac:dyDescent="0.3">
      <c r="B3" s="4"/>
      <c r="C3" s="136"/>
      <c r="D3" s="136"/>
      <c r="E3" s="136"/>
      <c r="F3" s="5"/>
      <c r="J3" s="6"/>
    </row>
    <row r="4" spans="1:10" ht="37.5" x14ac:dyDescent="0.3">
      <c r="A4" s="38" t="s">
        <v>0</v>
      </c>
      <c r="B4" s="39" t="s">
        <v>1</v>
      </c>
      <c r="C4" s="40" t="s">
        <v>2</v>
      </c>
      <c r="D4" s="41" t="s">
        <v>3</v>
      </c>
      <c r="E4" s="41" t="s">
        <v>4</v>
      </c>
      <c r="F4" s="41" t="s">
        <v>5</v>
      </c>
      <c r="J4" s="7"/>
    </row>
    <row r="5" spans="1:10" hidden="1" x14ac:dyDescent="0.3">
      <c r="A5" s="137" t="s">
        <v>6</v>
      </c>
      <c r="B5" s="137"/>
      <c r="C5" s="137"/>
      <c r="D5" s="137"/>
      <c r="E5" s="137"/>
      <c r="F5" s="137"/>
    </row>
    <row r="6" spans="1:10" hidden="1" x14ac:dyDescent="0.3">
      <c r="A6" s="138" t="s">
        <v>7</v>
      </c>
      <c r="B6" s="138"/>
      <c r="C6" s="138"/>
      <c r="D6" s="138"/>
      <c r="E6" s="138"/>
      <c r="F6" s="138"/>
    </row>
    <row r="7" spans="1:10" hidden="1" outlineLevel="1" x14ac:dyDescent="0.3">
      <c r="A7" s="42"/>
      <c r="B7" s="43"/>
      <c r="C7" s="44"/>
      <c r="D7" s="45"/>
      <c r="E7" s="46"/>
      <c r="F7" s="47"/>
    </row>
    <row r="8" spans="1:10" collapsed="1" x14ac:dyDescent="0.3">
      <c r="A8" s="130" t="s">
        <v>8</v>
      </c>
      <c r="B8" s="131"/>
      <c r="C8" s="131"/>
      <c r="D8" s="131"/>
      <c r="E8" s="48">
        <f>SUM(E9:E9)</f>
        <v>102280</v>
      </c>
      <c r="F8" s="49"/>
    </row>
    <row r="9" spans="1:10" ht="30" outlineLevel="1" x14ac:dyDescent="0.3">
      <c r="A9" s="42">
        <v>5</v>
      </c>
      <c r="B9" s="45">
        <v>7</v>
      </c>
      <c r="C9" s="117" t="s">
        <v>49</v>
      </c>
      <c r="D9" s="45" t="s">
        <v>151</v>
      </c>
      <c r="E9" s="50">
        <f>('ТСЖ Пулковский оазис'!C19+'ТСЖ Пулковский оазис'!C20+'ТСЖ Пулковский оазис'!C21+'ТСЖ Пулковский оазис'!C22+'ТСЖ Пулковский оазис'!C23+'ТСЖ Пулковский оазис'!C24+'ТСЖ Пулковский оазис'!C25+'ТСЖ Пулковский оазис'!C26)*1000</f>
        <v>102280</v>
      </c>
      <c r="F9" s="62" t="s">
        <v>53</v>
      </c>
    </row>
    <row r="10" spans="1:10" x14ac:dyDescent="0.3">
      <c r="A10" s="52"/>
      <c r="B10" s="43"/>
      <c r="C10" s="53" t="s">
        <v>9</v>
      </c>
      <c r="D10" s="118"/>
      <c r="E10" s="48">
        <f>SUM(E11:E17)</f>
        <v>457070</v>
      </c>
      <c r="F10" s="63"/>
    </row>
    <row r="11" spans="1:10" x14ac:dyDescent="0.3">
      <c r="A11" s="52"/>
      <c r="B11" s="43"/>
      <c r="C11" s="114" t="s">
        <v>147</v>
      </c>
      <c r="D11" s="45" t="s">
        <v>151</v>
      </c>
      <c r="E11" s="115">
        <f>'ТСЖ Пулковский оазис'!C27*1000</f>
        <v>91410</v>
      </c>
      <c r="F11" s="62" t="s">
        <v>55</v>
      </c>
      <c r="G11" s="116"/>
    </row>
    <row r="12" spans="1:10" x14ac:dyDescent="0.3">
      <c r="A12" s="52"/>
      <c r="B12" s="43"/>
      <c r="C12" s="114" t="s">
        <v>107</v>
      </c>
      <c r="D12" s="45" t="s">
        <v>151</v>
      </c>
      <c r="E12" s="115">
        <f>'ТСЖ Пулковский оазис'!C28*1000</f>
        <v>172210</v>
      </c>
      <c r="F12" s="62" t="s">
        <v>53</v>
      </c>
      <c r="G12" s="116"/>
    </row>
    <row r="13" spans="1:10" x14ac:dyDescent="0.3">
      <c r="A13" s="52"/>
      <c r="B13" s="43"/>
      <c r="C13" s="114" t="s">
        <v>148</v>
      </c>
      <c r="D13" s="45" t="s">
        <v>151</v>
      </c>
      <c r="E13" s="115">
        <f>'ТСЖ Пулковский оазис'!C29*1000</f>
        <v>6000</v>
      </c>
      <c r="F13" s="62" t="s">
        <v>55</v>
      </c>
      <c r="G13" s="116"/>
    </row>
    <row r="14" spans="1:10" x14ac:dyDescent="0.3">
      <c r="A14" s="52"/>
      <c r="B14" s="43"/>
      <c r="C14" s="114" t="s">
        <v>149</v>
      </c>
      <c r="D14" s="45" t="s">
        <v>151</v>
      </c>
      <c r="E14" s="115">
        <f>'ТСЖ Пулковский оазис'!C30*1000</f>
        <v>6570</v>
      </c>
      <c r="F14" s="65" t="s">
        <v>54</v>
      </c>
      <c r="G14" s="116"/>
    </row>
    <row r="15" spans="1:10" x14ac:dyDescent="0.3">
      <c r="A15" s="52"/>
      <c r="B15" s="43"/>
      <c r="C15" s="114" t="s">
        <v>150</v>
      </c>
      <c r="D15" s="45" t="s">
        <v>151</v>
      </c>
      <c r="E15" s="115">
        <f>'ТСЖ Пулковский оазис'!C31*1000</f>
        <v>42260</v>
      </c>
      <c r="F15" s="65" t="s">
        <v>55</v>
      </c>
      <c r="G15" s="116"/>
    </row>
    <row r="16" spans="1:10" x14ac:dyDescent="0.3">
      <c r="A16" s="52"/>
      <c r="B16" s="43"/>
      <c r="C16" s="117" t="s">
        <v>118</v>
      </c>
      <c r="D16" s="45" t="s">
        <v>151</v>
      </c>
      <c r="E16" s="46">
        <f>'ТСЖ Пулковский оазис'!C32*1000</f>
        <v>4050</v>
      </c>
      <c r="F16" s="62" t="s">
        <v>56</v>
      </c>
      <c r="G16" s="116"/>
    </row>
    <row r="17" spans="1:7" x14ac:dyDescent="0.3">
      <c r="A17" s="52"/>
      <c r="B17" s="43"/>
      <c r="C17" s="44" t="s">
        <v>153</v>
      </c>
      <c r="D17" s="45" t="s">
        <v>151</v>
      </c>
      <c r="E17" s="46">
        <f>'ТСЖ Пулковский оазис'!C33*1000</f>
        <v>134570</v>
      </c>
      <c r="F17" s="62" t="s">
        <v>53</v>
      </c>
    </row>
    <row r="18" spans="1:7" x14ac:dyDescent="0.3">
      <c r="A18" s="130" t="s">
        <v>51</v>
      </c>
      <c r="B18" s="131"/>
      <c r="C18" s="131"/>
      <c r="D18" s="131"/>
      <c r="E18" s="48">
        <f>SUM(E19:E29)</f>
        <v>78540</v>
      </c>
      <c r="F18" s="64"/>
    </row>
    <row r="19" spans="1:7" x14ac:dyDescent="0.3">
      <c r="A19" s="53"/>
      <c r="B19" s="54"/>
      <c r="C19" s="44" t="s">
        <v>152</v>
      </c>
      <c r="D19" s="45" t="s">
        <v>151</v>
      </c>
      <c r="E19" s="55">
        <f>'ТСЖ Пулковский оазис'!C34*1000</f>
        <v>19280</v>
      </c>
      <c r="F19" s="65" t="s">
        <v>162</v>
      </c>
    </row>
    <row r="20" spans="1:7" x14ac:dyDescent="0.3">
      <c r="A20" s="53"/>
      <c r="B20" s="54"/>
      <c r="C20" s="44" t="s">
        <v>154</v>
      </c>
      <c r="D20" s="45" t="s">
        <v>151</v>
      </c>
      <c r="E20" s="55">
        <f>'ТСЖ Пулковский оазис'!C35*1000</f>
        <v>1770</v>
      </c>
      <c r="F20" s="65" t="s">
        <v>55</v>
      </c>
    </row>
    <row r="21" spans="1:7" x14ac:dyDescent="0.3">
      <c r="A21" s="53"/>
      <c r="B21" s="54"/>
      <c r="C21" s="44" t="s">
        <v>155</v>
      </c>
      <c r="D21" s="45" t="s">
        <v>151</v>
      </c>
      <c r="E21" s="55">
        <f>'ТСЖ Пулковский оазис'!C36*1000</f>
        <v>1830</v>
      </c>
      <c r="F21" s="65" t="s">
        <v>55</v>
      </c>
    </row>
    <row r="22" spans="1:7" x14ac:dyDescent="0.3">
      <c r="A22" s="53"/>
      <c r="B22" s="54"/>
      <c r="C22" s="44" t="s">
        <v>156</v>
      </c>
      <c r="D22" s="45" t="s">
        <v>151</v>
      </c>
      <c r="E22" s="55">
        <f>'ТСЖ Пулковский оазис'!C37*1000</f>
        <v>2740</v>
      </c>
      <c r="F22" s="65" t="s">
        <v>55</v>
      </c>
    </row>
    <row r="23" spans="1:7" x14ac:dyDescent="0.3">
      <c r="A23" s="53"/>
      <c r="B23" s="54"/>
      <c r="C23" s="44" t="s">
        <v>157</v>
      </c>
      <c r="D23" s="45" t="s">
        <v>151</v>
      </c>
      <c r="E23" s="55">
        <f>'ТСЖ Пулковский оазис'!C38*1000</f>
        <v>26590</v>
      </c>
      <c r="F23" s="65" t="s">
        <v>54</v>
      </c>
    </row>
    <row r="24" spans="1:7" x14ac:dyDescent="0.3">
      <c r="A24" s="53"/>
      <c r="B24" s="54"/>
      <c r="C24" s="44" t="s">
        <v>158</v>
      </c>
      <c r="D24" s="45" t="s">
        <v>151</v>
      </c>
      <c r="E24" s="55">
        <f>'ТСЖ Пулковский оазис'!C39*1000</f>
        <v>1180</v>
      </c>
      <c r="F24" s="65" t="s">
        <v>56</v>
      </c>
    </row>
    <row r="25" spans="1:7" x14ac:dyDescent="0.3">
      <c r="A25" s="53"/>
      <c r="B25" s="54"/>
      <c r="C25" s="44" t="s">
        <v>133</v>
      </c>
      <c r="D25" s="45" t="s">
        <v>151</v>
      </c>
      <c r="E25" s="55">
        <f>'ТСЖ Пулковский оазис'!C40*1000</f>
        <v>9730</v>
      </c>
      <c r="F25" s="65" t="s">
        <v>56</v>
      </c>
    </row>
    <row r="26" spans="1:7" outlineLevel="1" x14ac:dyDescent="0.3">
      <c r="A26" s="42">
        <v>31</v>
      </c>
      <c r="B26" s="45">
        <v>17</v>
      </c>
      <c r="C26" s="61" t="s">
        <v>159</v>
      </c>
      <c r="D26" s="45" t="s">
        <v>151</v>
      </c>
      <c r="E26" s="55">
        <f>'ТСЖ Пулковский оазис'!C41*1000</f>
        <v>1000</v>
      </c>
      <c r="F26" s="65" t="s">
        <v>55</v>
      </c>
    </row>
    <row r="27" spans="1:7" outlineLevel="1" x14ac:dyDescent="0.3">
      <c r="A27" s="52"/>
      <c r="B27" s="43"/>
      <c r="C27" s="119" t="s">
        <v>160</v>
      </c>
      <c r="D27" s="45" t="s">
        <v>151</v>
      </c>
      <c r="E27" s="55">
        <f>'ТСЖ Пулковский оазис'!C42*1000</f>
        <v>10760</v>
      </c>
      <c r="F27" s="65" t="s">
        <v>55</v>
      </c>
    </row>
    <row r="28" spans="1:7" outlineLevel="1" x14ac:dyDescent="0.3">
      <c r="A28" s="52"/>
      <c r="B28" s="43"/>
      <c r="C28" s="119" t="s">
        <v>167</v>
      </c>
      <c r="D28" s="45" t="s">
        <v>151</v>
      </c>
      <c r="E28" s="55">
        <f>'ТСЖ Пулковский оазис'!C43*1000</f>
        <v>2660</v>
      </c>
      <c r="F28" s="65" t="s">
        <v>56</v>
      </c>
    </row>
    <row r="29" spans="1:7" outlineLevel="1" x14ac:dyDescent="0.3">
      <c r="A29" s="52"/>
      <c r="B29" s="43"/>
      <c r="C29" s="61" t="s">
        <v>161</v>
      </c>
      <c r="D29" s="45" t="s">
        <v>151</v>
      </c>
      <c r="E29" s="55">
        <f>'ТСЖ Пулковский оазис'!C44*1000</f>
        <v>1000</v>
      </c>
      <c r="F29" s="65" t="s">
        <v>56</v>
      </c>
    </row>
    <row r="30" spans="1:7" ht="28.5" outlineLevel="1" x14ac:dyDescent="0.3">
      <c r="A30" s="52"/>
      <c r="B30" s="43"/>
      <c r="C30" s="128" t="s">
        <v>166</v>
      </c>
      <c r="D30" s="129" t="s">
        <v>151</v>
      </c>
      <c r="E30" s="127">
        <v>153310</v>
      </c>
      <c r="F30" s="126"/>
    </row>
    <row r="31" spans="1:7" outlineLevel="1" x14ac:dyDescent="0.3">
      <c r="A31" s="52"/>
      <c r="B31" s="43"/>
      <c r="C31" s="128" t="s">
        <v>165</v>
      </c>
      <c r="D31" s="129" t="s">
        <v>151</v>
      </c>
      <c r="E31" s="127">
        <v>45000</v>
      </c>
      <c r="F31" s="126"/>
    </row>
    <row r="32" spans="1:7" s="125" customFormat="1" ht="21.75" customHeight="1" outlineLevel="1" x14ac:dyDescent="0.3">
      <c r="A32" s="120"/>
      <c r="B32" s="57"/>
      <c r="C32" s="121" t="s">
        <v>163</v>
      </c>
      <c r="D32" s="122"/>
      <c r="E32" s="123">
        <f>E18+E10+E8+E30+E31</f>
        <v>836200</v>
      </c>
      <c r="F32" s="66"/>
      <c r="G32" s="124"/>
    </row>
    <row r="33" spans="1:7" outlineLevel="1" x14ac:dyDescent="0.3">
      <c r="A33" s="52"/>
      <c r="B33" s="43"/>
      <c r="C33" s="56" t="s">
        <v>164</v>
      </c>
      <c r="D33" s="57"/>
      <c r="E33" s="58">
        <v>212500</v>
      </c>
      <c r="F33" s="51"/>
    </row>
    <row r="34" spans="1:7" outlineLevel="1" x14ac:dyDescent="0.3">
      <c r="A34" s="52"/>
      <c r="B34" s="43"/>
      <c r="C34" s="56" t="s">
        <v>50</v>
      </c>
      <c r="D34" s="57"/>
      <c r="E34" s="58">
        <v>212120</v>
      </c>
      <c r="F34" s="51"/>
    </row>
    <row r="35" spans="1:7" x14ac:dyDescent="0.25">
      <c r="A35" s="132" t="s">
        <v>10</v>
      </c>
      <c r="B35" s="133"/>
      <c r="C35" s="133"/>
      <c r="D35" s="133"/>
      <c r="E35" s="59">
        <f>E32+E33+E34</f>
        <v>1260820</v>
      </c>
      <c r="F35" s="60"/>
      <c r="G35"/>
    </row>
    <row r="37" spans="1:7" x14ac:dyDescent="0.3">
      <c r="E37" s="8"/>
    </row>
    <row r="38" spans="1:7" x14ac:dyDescent="0.3">
      <c r="E38" s="9"/>
    </row>
    <row r="39" spans="1:7" x14ac:dyDescent="0.3">
      <c r="E39" s="8"/>
    </row>
    <row r="41" spans="1:7" x14ac:dyDescent="0.3">
      <c r="E41" s="8"/>
    </row>
  </sheetData>
  <mergeCells count="7">
    <mergeCell ref="A18:D18"/>
    <mergeCell ref="A35:D35"/>
    <mergeCell ref="B2:E2"/>
    <mergeCell ref="C3:E3"/>
    <mergeCell ref="A5:F5"/>
    <mergeCell ref="A6:F6"/>
    <mergeCell ref="A8:D8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8011-8985-40F7-9259-EC22FCD0D4F0}">
  <sheetPr>
    <pageSetUpPr fitToPage="1"/>
  </sheetPr>
  <dimension ref="A5:T53"/>
  <sheetViews>
    <sheetView topLeftCell="A40" zoomScale="69" zoomScaleNormal="69" workbookViewId="0">
      <selection activeCell="D62" sqref="D62"/>
    </sheetView>
  </sheetViews>
  <sheetFormatPr defaultRowHeight="15.75" x14ac:dyDescent="0.25"/>
  <cols>
    <col min="1" max="1" width="39.28515625" style="81" customWidth="1"/>
    <col min="2" max="2" width="16.28515625" style="68" customWidth="1"/>
    <col min="3" max="4" width="15.5703125" style="68" customWidth="1"/>
    <col min="5" max="5" width="21.28515625" style="68" customWidth="1"/>
    <col min="6" max="6" width="0.42578125" style="68" customWidth="1"/>
    <col min="7" max="7" width="9.140625" style="68" hidden="1" customWidth="1"/>
    <col min="8" max="9" width="10.5703125" style="68" hidden="1" customWidth="1"/>
    <col min="10" max="16" width="9.140625" style="68" hidden="1" customWidth="1"/>
    <col min="17" max="17" width="11.28515625" style="68" hidden="1" customWidth="1"/>
    <col min="18" max="18" width="10.5703125" style="68" hidden="1" customWidth="1"/>
    <col min="19" max="19" width="9.140625" style="68" hidden="1" customWidth="1"/>
    <col min="20" max="20" width="10.28515625" style="68" hidden="1" customWidth="1"/>
    <col min="21" max="16384" width="9.140625" style="68"/>
  </cols>
  <sheetData>
    <row r="5" spans="1:20" ht="18.75" x14ac:dyDescent="0.25">
      <c r="A5" s="67" t="s">
        <v>58</v>
      </c>
      <c r="B5" s="67"/>
      <c r="C5" s="67"/>
      <c r="D5" s="67"/>
      <c r="E5" s="67"/>
    </row>
    <row r="6" spans="1:20" x14ac:dyDescent="0.25">
      <c r="A6" s="69" t="s">
        <v>59</v>
      </c>
    </row>
    <row r="7" spans="1:20" x14ac:dyDescent="0.25">
      <c r="A7" s="144" t="s">
        <v>60</v>
      </c>
      <c r="B7" s="144"/>
      <c r="C7" s="144"/>
      <c r="D7" s="144"/>
      <c r="E7" s="144"/>
    </row>
    <row r="8" spans="1:20" x14ac:dyDescent="0.25">
      <c r="A8" s="144" t="s">
        <v>61</v>
      </c>
      <c r="B8" s="144"/>
      <c r="C8" s="144"/>
      <c r="D8" s="144"/>
      <c r="E8" s="144"/>
      <c r="F8" s="144"/>
      <c r="G8" s="144"/>
      <c r="H8" s="144"/>
      <c r="I8" s="69"/>
    </row>
    <row r="9" spans="1:20" ht="11.25" customHeight="1" x14ac:dyDescent="0.3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20.25" x14ac:dyDescent="0.3">
      <c r="A10" s="72" t="s">
        <v>62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ht="20.25" x14ac:dyDescent="0.3">
      <c r="A11" s="73" t="s">
        <v>63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0" ht="7.5" customHeight="1" x14ac:dyDescent="0.3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20.25" x14ac:dyDescent="0.3">
      <c r="A13" s="74" t="s">
        <v>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1"/>
      <c r="P13" s="71"/>
      <c r="Q13" s="71"/>
      <c r="R13" s="71"/>
      <c r="S13" s="71"/>
      <c r="T13" s="71"/>
    </row>
    <row r="14" spans="1:20" ht="7.5" customHeight="1" x14ac:dyDescent="0.3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7"/>
      <c r="O14" s="77"/>
      <c r="P14" s="71"/>
      <c r="Q14" s="71"/>
      <c r="R14" s="71"/>
      <c r="S14" s="71"/>
      <c r="T14" s="71"/>
    </row>
    <row r="15" spans="1:20" ht="33" customHeight="1" x14ac:dyDescent="0.25">
      <c r="A15" s="145" t="s">
        <v>65</v>
      </c>
      <c r="B15" s="145" t="s">
        <v>66</v>
      </c>
      <c r="C15" s="146" t="s">
        <v>67</v>
      </c>
      <c r="D15" s="149" t="s">
        <v>68</v>
      </c>
      <c r="E15" s="152" t="s">
        <v>69</v>
      </c>
      <c r="F15" s="155">
        <v>2024</v>
      </c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</row>
    <row r="16" spans="1:20" s="81" customFormat="1" ht="51" customHeight="1" x14ac:dyDescent="0.25">
      <c r="A16" s="145"/>
      <c r="B16" s="145"/>
      <c r="C16" s="147"/>
      <c r="D16" s="150"/>
      <c r="E16" s="153"/>
      <c r="F16" s="158" t="s">
        <v>70</v>
      </c>
      <c r="G16" s="140"/>
      <c r="H16" s="139" t="s">
        <v>71</v>
      </c>
      <c r="I16" s="140"/>
      <c r="J16" s="139" t="s">
        <v>72</v>
      </c>
      <c r="K16" s="140"/>
      <c r="L16" s="79" t="s">
        <v>73</v>
      </c>
      <c r="M16" s="79" t="s">
        <v>74</v>
      </c>
      <c r="N16" s="79" t="s">
        <v>75</v>
      </c>
      <c r="O16" s="79" t="s">
        <v>76</v>
      </c>
      <c r="P16" s="79" t="s">
        <v>77</v>
      </c>
      <c r="Q16" s="79" t="s">
        <v>78</v>
      </c>
      <c r="R16" s="79" t="s">
        <v>79</v>
      </c>
      <c r="S16" s="79" t="s">
        <v>80</v>
      </c>
      <c r="T16" s="80" t="s">
        <v>81</v>
      </c>
    </row>
    <row r="17" spans="1:20" s="81" customFormat="1" ht="51" customHeight="1" x14ac:dyDescent="0.25">
      <c r="A17" s="145"/>
      <c r="B17" s="145"/>
      <c r="C17" s="148"/>
      <c r="D17" s="151"/>
      <c r="E17" s="154"/>
      <c r="F17" s="83" t="s">
        <v>82</v>
      </c>
      <c r="G17" s="79" t="s">
        <v>83</v>
      </c>
      <c r="H17" s="79" t="s">
        <v>82</v>
      </c>
      <c r="I17" s="79" t="s">
        <v>83</v>
      </c>
      <c r="J17" s="79" t="s">
        <v>82</v>
      </c>
      <c r="K17" s="79" t="s">
        <v>83</v>
      </c>
      <c r="L17" s="79"/>
      <c r="M17" s="79"/>
      <c r="N17" s="79"/>
      <c r="O17" s="79"/>
      <c r="P17" s="79"/>
      <c r="Q17" s="79"/>
      <c r="R17" s="79"/>
      <c r="S17" s="79"/>
      <c r="T17" s="80"/>
    </row>
    <row r="18" spans="1:20" s="81" customFormat="1" ht="25.5" customHeight="1" x14ac:dyDescent="0.25">
      <c r="A18" s="141" t="s">
        <v>84</v>
      </c>
      <c r="B18" s="142"/>
      <c r="C18" s="143"/>
      <c r="D18" s="82"/>
      <c r="E18" s="84"/>
      <c r="F18" s="83"/>
      <c r="G18" s="78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</row>
    <row r="19" spans="1:20" ht="38.25" customHeight="1" x14ac:dyDescent="0.3">
      <c r="A19" s="85" t="s">
        <v>85</v>
      </c>
      <c r="B19" s="86" t="s">
        <v>86</v>
      </c>
      <c r="C19" s="86">
        <v>7.46</v>
      </c>
      <c r="D19" s="86">
        <v>1.94</v>
      </c>
      <c r="E19" s="87" t="s">
        <v>87</v>
      </c>
      <c r="F19" s="88"/>
      <c r="G19" s="89"/>
      <c r="H19" s="90"/>
      <c r="I19" s="90"/>
      <c r="J19" s="90"/>
      <c r="K19" s="90"/>
      <c r="L19" s="90"/>
      <c r="M19" s="90"/>
      <c r="N19" s="91">
        <v>2.48</v>
      </c>
      <c r="O19" s="91">
        <v>2.4900000000000002</v>
      </c>
      <c r="P19" s="91">
        <v>2.4900000000000002</v>
      </c>
      <c r="Q19" s="90"/>
      <c r="R19" s="90"/>
      <c r="S19" s="90"/>
      <c r="T19" s="92"/>
    </row>
    <row r="20" spans="1:20" ht="37.5" x14ac:dyDescent="0.3">
      <c r="A20" s="85" t="s">
        <v>88</v>
      </c>
      <c r="B20" s="86" t="s">
        <v>89</v>
      </c>
      <c r="C20" s="86">
        <v>44.69</v>
      </c>
      <c r="D20" s="86"/>
      <c r="E20" s="87" t="s">
        <v>90</v>
      </c>
      <c r="F20" s="88"/>
      <c r="G20" s="89"/>
      <c r="H20" s="91">
        <v>14.89</v>
      </c>
      <c r="I20" s="93">
        <v>0</v>
      </c>
      <c r="J20" s="91">
        <v>14.9</v>
      </c>
      <c r="K20" s="93">
        <v>0</v>
      </c>
      <c r="L20" s="91">
        <v>14.9</v>
      </c>
      <c r="M20" s="90"/>
      <c r="N20" s="90"/>
      <c r="O20" s="90"/>
      <c r="P20" s="90"/>
      <c r="Q20" s="90"/>
      <c r="R20" s="90"/>
      <c r="S20" s="90"/>
      <c r="T20" s="92"/>
    </row>
    <row r="21" spans="1:20" ht="37.5" x14ac:dyDescent="0.3">
      <c r="A21" s="85" t="s">
        <v>91</v>
      </c>
      <c r="B21" s="86" t="s">
        <v>92</v>
      </c>
      <c r="C21" s="86">
        <v>11.27</v>
      </c>
      <c r="D21" s="86">
        <v>8.4600000000000009</v>
      </c>
      <c r="E21" s="87" t="s">
        <v>93</v>
      </c>
      <c r="F21" s="88"/>
      <c r="G21" s="89"/>
      <c r="H21" s="90"/>
      <c r="I21" s="90"/>
      <c r="J21" s="90"/>
      <c r="K21" s="90"/>
      <c r="L21" s="90"/>
      <c r="M21" s="91">
        <v>11.27</v>
      </c>
      <c r="N21" s="90"/>
      <c r="O21" s="90"/>
      <c r="P21" s="90"/>
      <c r="Q21" s="90"/>
      <c r="R21" s="90"/>
      <c r="S21" s="90"/>
      <c r="T21" s="92"/>
    </row>
    <row r="22" spans="1:20" ht="44.25" customHeight="1" x14ac:dyDescent="0.3">
      <c r="A22" s="85" t="s">
        <v>94</v>
      </c>
      <c r="B22" s="86" t="s">
        <v>95</v>
      </c>
      <c r="C22" s="86">
        <v>3.45</v>
      </c>
      <c r="D22" s="86">
        <v>1.4</v>
      </c>
      <c r="E22" s="87" t="s">
        <v>96</v>
      </c>
      <c r="F22" s="88"/>
      <c r="G22" s="89"/>
      <c r="H22" s="90"/>
      <c r="I22" s="90"/>
      <c r="J22" s="90"/>
      <c r="K22" s="90"/>
      <c r="L22" s="90"/>
      <c r="M22" s="90"/>
      <c r="N22" s="91">
        <v>3.45</v>
      </c>
      <c r="O22" s="90"/>
      <c r="P22" s="90"/>
      <c r="Q22" s="90"/>
      <c r="R22" s="90"/>
      <c r="S22" s="90"/>
      <c r="T22" s="92"/>
    </row>
    <row r="23" spans="1:20" ht="20.25" customHeight="1" x14ac:dyDescent="0.3">
      <c r="A23" s="85" t="s">
        <v>97</v>
      </c>
      <c r="B23" s="86" t="s">
        <v>95</v>
      </c>
      <c r="C23" s="86">
        <v>8.86</v>
      </c>
      <c r="D23" s="86">
        <v>4.28</v>
      </c>
      <c r="E23" s="87" t="s">
        <v>98</v>
      </c>
      <c r="F23" s="88"/>
      <c r="G23" s="89"/>
      <c r="H23" s="90"/>
      <c r="I23" s="90"/>
      <c r="J23" s="90"/>
      <c r="K23" s="90"/>
      <c r="L23" s="90"/>
      <c r="M23" s="90"/>
      <c r="N23" s="90"/>
      <c r="O23" s="91">
        <v>8.86</v>
      </c>
      <c r="P23" s="90"/>
      <c r="Q23" s="90"/>
      <c r="R23" s="90"/>
      <c r="S23" s="90"/>
      <c r="T23" s="92"/>
    </row>
    <row r="24" spans="1:20" ht="57" customHeight="1" x14ac:dyDescent="0.3">
      <c r="A24" s="85" t="s">
        <v>99</v>
      </c>
      <c r="B24" s="90" t="s">
        <v>100</v>
      </c>
      <c r="C24" s="90">
        <v>1</v>
      </c>
      <c r="D24" s="90"/>
      <c r="E24" s="94" t="s">
        <v>93</v>
      </c>
      <c r="F24" s="88"/>
      <c r="G24" s="89"/>
      <c r="H24" s="90"/>
      <c r="I24" s="90"/>
      <c r="J24" s="90"/>
      <c r="K24" s="90"/>
      <c r="L24" s="90"/>
      <c r="M24" s="91">
        <v>1</v>
      </c>
      <c r="N24" s="90"/>
      <c r="O24" s="90"/>
      <c r="P24" s="90"/>
      <c r="Q24" s="90"/>
      <c r="R24" s="90"/>
      <c r="S24" s="90"/>
      <c r="T24" s="92"/>
    </row>
    <row r="25" spans="1:20" ht="57" customHeight="1" x14ac:dyDescent="0.3">
      <c r="A25" s="85" t="s">
        <v>101</v>
      </c>
      <c r="B25" s="86" t="s">
        <v>102</v>
      </c>
      <c r="C25" s="86">
        <v>22.36</v>
      </c>
      <c r="D25" s="86"/>
      <c r="E25" s="87" t="s">
        <v>93</v>
      </c>
      <c r="F25" s="88"/>
      <c r="G25" s="89"/>
      <c r="H25" s="90"/>
      <c r="I25" s="90"/>
      <c r="J25" s="90"/>
      <c r="K25" s="90"/>
      <c r="L25" s="90"/>
      <c r="M25" s="91">
        <v>22.36</v>
      </c>
      <c r="N25" s="90"/>
      <c r="O25" s="90"/>
      <c r="P25" s="90"/>
      <c r="Q25" s="90"/>
      <c r="R25" s="90"/>
      <c r="S25" s="90"/>
      <c r="T25" s="92"/>
    </row>
    <row r="26" spans="1:20" ht="37.5" x14ac:dyDescent="0.3">
      <c r="A26" s="85" t="s">
        <v>103</v>
      </c>
      <c r="B26" s="86" t="s">
        <v>104</v>
      </c>
      <c r="C26" s="86">
        <v>3.19</v>
      </c>
      <c r="D26" s="86">
        <v>0.35</v>
      </c>
      <c r="E26" s="87" t="s">
        <v>96</v>
      </c>
      <c r="F26" s="88"/>
      <c r="G26" s="89"/>
      <c r="H26" s="90"/>
      <c r="I26" s="90"/>
      <c r="J26" s="90"/>
      <c r="K26" s="90"/>
      <c r="L26" s="90"/>
      <c r="M26" s="90"/>
      <c r="N26" s="91">
        <v>3.19</v>
      </c>
      <c r="O26" s="90"/>
      <c r="P26" s="90"/>
      <c r="Q26" s="90"/>
      <c r="R26" s="90"/>
      <c r="S26" s="90"/>
      <c r="T26" s="92"/>
    </row>
    <row r="27" spans="1:20" ht="45" customHeight="1" x14ac:dyDescent="0.3">
      <c r="A27" s="85" t="s">
        <v>105</v>
      </c>
      <c r="B27" s="86" t="s">
        <v>106</v>
      </c>
      <c r="C27" s="86">
        <v>91.41</v>
      </c>
      <c r="D27" s="86">
        <v>3.44</v>
      </c>
      <c r="E27" s="87" t="s">
        <v>87</v>
      </c>
      <c r="F27" s="88"/>
      <c r="G27" s="89"/>
      <c r="H27" s="90"/>
      <c r="I27" s="90"/>
      <c r="J27" s="90"/>
      <c r="K27" s="90"/>
      <c r="L27" s="90"/>
      <c r="M27" s="90"/>
      <c r="N27" s="91">
        <v>30.47</v>
      </c>
      <c r="O27" s="91">
        <v>30.47</v>
      </c>
      <c r="P27" s="91">
        <v>30.47</v>
      </c>
      <c r="Q27" s="90"/>
      <c r="R27" s="90"/>
      <c r="S27" s="90"/>
      <c r="T27" s="92"/>
    </row>
    <row r="28" spans="1:20" ht="41.25" customHeight="1" x14ac:dyDescent="0.3">
      <c r="A28" s="85" t="s">
        <v>107</v>
      </c>
      <c r="B28" s="86" t="s">
        <v>108</v>
      </c>
      <c r="C28" s="86">
        <v>172.21</v>
      </c>
      <c r="D28" s="86">
        <v>43.87</v>
      </c>
      <c r="E28" s="87" t="s">
        <v>109</v>
      </c>
      <c r="F28" s="95">
        <v>14.35</v>
      </c>
      <c r="G28" s="96">
        <v>0</v>
      </c>
      <c r="H28" s="91">
        <v>14.35</v>
      </c>
      <c r="I28" s="93">
        <v>0</v>
      </c>
      <c r="J28" s="91">
        <v>14.35</v>
      </c>
      <c r="K28" s="93">
        <v>0</v>
      </c>
      <c r="L28" s="91">
        <v>14.35</v>
      </c>
      <c r="M28" s="91">
        <v>14.35</v>
      </c>
      <c r="N28" s="91">
        <v>14.35</v>
      </c>
      <c r="O28" s="91">
        <v>14.35</v>
      </c>
      <c r="P28" s="91">
        <v>14.35</v>
      </c>
      <c r="Q28" s="91">
        <v>14.35</v>
      </c>
      <c r="R28" s="91">
        <v>14.35</v>
      </c>
      <c r="S28" s="91">
        <v>14.35</v>
      </c>
      <c r="T28" s="97">
        <v>14.36</v>
      </c>
    </row>
    <row r="29" spans="1:20" ht="37.5" customHeight="1" x14ac:dyDescent="0.3">
      <c r="A29" s="85" t="s">
        <v>110</v>
      </c>
      <c r="B29" s="86" t="s">
        <v>111</v>
      </c>
      <c r="C29" s="86">
        <v>6</v>
      </c>
      <c r="D29" s="86">
        <v>2</v>
      </c>
      <c r="E29" s="87" t="s">
        <v>98</v>
      </c>
      <c r="F29" s="88"/>
      <c r="G29" s="89"/>
      <c r="H29" s="90"/>
      <c r="I29" s="90"/>
      <c r="J29" s="90"/>
      <c r="K29" s="90"/>
      <c r="L29" s="90"/>
      <c r="M29" s="90"/>
      <c r="N29" s="90"/>
      <c r="O29" s="91">
        <v>6</v>
      </c>
      <c r="P29" s="90"/>
      <c r="Q29" s="90"/>
      <c r="R29" s="90"/>
      <c r="S29" s="90"/>
      <c r="T29" s="92"/>
    </row>
    <row r="30" spans="1:20" ht="56.25" x14ac:dyDescent="0.3">
      <c r="A30" s="85" t="s">
        <v>112</v>
      </c>
      <c r="B30" s="86" t="s">
        <v>113</v>
      </c>
      <c r="C30" s="86">
        <v>6.57</v>
      </c>
      <c r="D30" s="86">
        <v>0.84</v>
      </c>
      <c r="E30" s="87" t="s">
        <v>114</v>
      </c>
      <c r="F30" s="88"/>
      <c r="G30" s="89"/>
      <c r="H30" s="90"/>
      <c r="I30" s="90"/>
      <c r="J30" s="90"/>
      <c r="K30" s="90"/>
      <c r="L30" s="90"/>
      <c r="M30" s="91">
        <v>3.28</v>
      </c>
      <c r="N30" s="91">
        <v>3.29</v>
      </c>
      <c r="P30" s="90"/>
      <c r="Q30" s="90"/>
      <c r="R30" s="90"/>
      <c r="S30" s="90"/>
      <c r="T30" s="92"/>
    </row>
    <row r="31" spans="1:20" ht="28.5" customHeight="1" x14ac:dyDescent="0.3">
      <c r="A31" s="85" t="s">
        <v>115</v>
      </c>
      <c r="B31" s="86" t="s">
        <v>116</v>
      </c>
      <c r="C31" s="86">
        <v>42.26</v>
      </c>
      <c r="D31" s="86">
        <v>20.190000000000001</v>
      </c>
      <c r="E31" s="87" t="s">
        <v>117</v>
      </c>
      <c r="F31" s="88"/>
      <c r="G31" s="89"/>
      <c r="H31" s="90"/>
      <c r="I31" s="90"/>
      <c r="J31" s="90"/>
      <c r="K31" s="90"/>
      <c r="L31" s="90"/>
      <c r="M31" s="90"/>
      <c r="N31" s="90"/>
      <c r="O31" s="90"/>
      <c r="P31" s="91">
        <v>42.26</v>
      </c>
      <c r="Q31" s="90"/>
      <c r="R31" s="90"/>
      <c r="S31" s="90"/>
      <c r="T31" s="92"/>
    </row>
    <row r="32" spans="1:20" ht="60" customHeight="1" x14ac:dyDescent="0.3">
      <c r="A32" s="85" t="s">
        <v>118</v>
      </c>
      <c r="B32" s="86" t="s">
        <v>119</v>
      </c>
      <c r="C32" s="86">
        <v>4.05</v>
      </c>
      <c r="D32" s="86">
        <v>1.25</v>
      </c>
      <c r="E32" s="87" t="s">
        <v>96</v>
      </c>
      <c r="F32" s="88"/>
      <c r="G32" s="89"/>
      <c r="H32" s="90"/>
      <c r="I32" s="90"/>
      <c r="J32" s="90"/>
      <c r="K32" s="90"/>
      <c r="L32" s="90"/>
      <c r="M32" s="90"/>
      <c r="N32" s="91">
        <v>4.05</v>
      </c>
      <c r="O32" s="90"/>
      <c r="P32" s="90"/>
      <c r="Q32" s="90"/>
      <c r="R32" s="90"/>
      <c r="S32" s="90"/>
      <c r="T32" s="92"/>
    </row>
    <row r="33" spans="1:20" ht="39.75" customHeight="1" x14ac:dyDescent="0.3">
      <c r="A33" s="85" t="s">
        <v>120</v>
      </c>
      <c r="B33" s="86" t="s">
        <v>121</v>
      </c>
      <c r="C33" s="86">
        <v>134.57</v>
      </c>
      <c r="D33" s="86">
        <v>19.3</v>
      </c>
      <c r="E33" s="87" t="s">
        <v>109</v>
      </c>
      <c r="F33" s="95">
        <v>10.76</v>
      </c>
      <c r="G33" s="98">
        <v>0</v>
      </c>
      <c r="H33" s="91">
        <v>10.76</v>
      </c>
      <c r="I33" s="93">
        <v>0</v>
      </c>
      <c r="J33" s="91">
        <v>10.76</v>
      </c>
      <c r="K33" s="93">
        <v>0</v>
      </c>
      <c r="L33" s="91">
        <v>10.76</v>
      </c>
      <c r="M33" s="91">
        <v>10.76</v>
      </c>
      <c r="N33" s="91">
        <v>10.76</v>
      </c>
      <c r="O33" s="91">
        <v>10.76</v>
      </c>
      <c r="P33" s="91">
        <v>10.76</v>
      </c>
      <c r="Q33" s="91">
        <v>10.76</v>
      </c>
      <c r="R33" s="91">
        <v>12.57</v>
      </c>
      <c r="S33" s="91">
        <v>12.57</v>
      </c>
      <c r="T33" s="97">
        <v>12.59</v>
      </c>
    </row>
    <row r="34" spans="1:20" ht="37.5" customHeight="1" x14ac:dyDescent="0.3">
      <c r="A34" s="85" t="s">
        <v>122</v>
      </c>
      <c r="B34" s="86" t="s">
        <v>116</v>
      </c>
      <c r="C34" s="86">
        <v>19.28</v>
      </c>
      <c r="D34" s="86">
        <v>4.63</v>
      </c>
      <c r="E34" s="87" t="s">
        <v>123</v>
      </c>
      <c r="F34" s="95">
        <v>11.56</v>
      </c>
      <c r="G34" s="98">
        <v>0</v>
      </c>
      <c r="H34" s="91">
        <v>7.72</v>
      </c>
      <c r="I34" s="93">
        <v>0</v>
      </c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2"/>
    </row>
    <row r="35" spans="1:20" ht="61.5" customHeight="1" x14ac:dyDescent="0.3">
      <c r="A35" s="85" t="s">
        <v>124</v>
      </c>
      <c r="B35" s="86" t="s">
        <v>125</v>
      </c>
      <c r="C35" s="86">
        <v>1.77</v>
      </c>
      <c r="D35" s="86"/>
      <c r="E35" s="87" t="s">
        <v>117</v>
      </c>
      <c r="F35" s="88"/>
      <c r="G35" s="89"/>
      <c r="H35" s="90"/>
      <c r="I35" s="90"/>
      <c r="J35" s="90"/>
      <c r="K35" s="90"/>
      <c r="L35" s="90"/>
      <c r="M35" s="90"/>
      <c r="N35" s="90"/>
      <c r="O35" s="90"/>
      <c r="P35" s="91">
        <v>1.77</v>
      </c>
      <c r="Q35" s="90"/>
      <c r="R35" s="90"/>
      <c r="S35" s="90"/>
      <c r="T35" s="92"/>
    </row>
    <row r="36" spans="1:20" ht="36.75" customHeight="1" x14ac:dyDescent="0.3">
      <c r="A36" s="85" t="s">
        <v>126</v>
      </c>
      <c r="B36" s="86" t="s">
        <v>86</v>
      </c>
      <c r="C36" s="86">
        <v>1.83</v>
      </c>
      <c r="D36" s="86">
        <v>0.54</v>
      </c>
      <c r="E36" s="87" t="s">
        <v>98</v>
      </c>
      <c r="F36" s="88"/>
      <c r="G36" s="89"/>
      <c r="H36" s="90"/>
      <c r="I36" s="90"/>
      <c r="J36" s="90"/>
      <c r="K36" s="90"/>
      <c r="L36" s="90"/>
      <c r="M36" s="90"/>
      <c r="N36" s="90"/>
      <c r="O36" s="91">
        <v>1.83</v>
      </c>
      <c r="P36" s="90"/>
      <c r="Q36" s="90"/>
      <c r="R36" s="90"/>
      <c r="S36" s="90"/>
      <c r="T36" s="92"/>
    </row>
    <row r="37" spans="1:20" ht="37.5" x14ac:dyDescent="0.3">
      <c r="A37" s="85" t="s">
        <v>127</v>
      </c>
      <c r="B37" s="86" t="s">
        <v>128</v>
      </c>
      <c r="C37" s="86">
        <v>2.74</v>
      </c>
      <c r="D37" s="86">
        <v>0.19</v>
      </c>
      <c r="E37" s="87" t="s">
        <v>98</v>
      </c>
      <c r="F37" s="88"/>
      <c r="G37" s="89"/>
      <c r="H37" s="90"/>
      <c r="I37" s="90"/>
      <c r="J37" s="90"/>
      <c r="K37" s="90"/>
      <c r="L37" s="90"/>
      <c r="M37" s="90"/>
      <c r="N37" s="90"/>
      <c r="O37" s="91">
        <v>2.74</v>
      </c>
      <c r="P37" s="90"/>
      <c r="Q37" s="90"/>
      <c r="R37" s="90"/>
      <c r="S37" s="90"/>
      <c r="T37" s="92"/>
    </row>
    <row r="38" spans="1:20" ht="39" customHeight="1" x14ac:dyDescent="0.3">
      <c r="A38" s="85" t="s">
        <v>129</v>
      </c>
      <c r="B38" s="86" t="s">
        <v>130</v>
      </c>
      <c r="C38" s="86">
        <v>26.59</v>
      </c>
      <c r="D38" s="86">
        <v>1.63</v>
      </c>
      <c r="E38" s="87" t="s">
        <v>114</v>
      </c>
      <c r="F38" s="88"/>
      <c r="G38" s="89"/>
      <c r="H38" s="90"/>
      <c r="I38" s="90"/>
      <c r="J38" s="90"/>
      <c r="K38" s="90"/>
      <c r="L38" s="90"/>
      <c r="M38" s="91">
        <v>13.29</v>
      </c>
      <c r="N38" s="91">
        <v>13.3</v>
      </c>
      <c r="O38" s="90"/>
      <c r="P38" s="90"/>
      <c r="Q38" s="90"/>
      <c r="R38" s="90"/>
      <c r="S38" s="90"/>
      <c r="T38" s="92"/>
    </row>
    <row r="39" spans="1:20" ht="54.75" customHeight="1" x14ac:dyDescent="0.3">
      <c r="A39" s="85" t="s">
        <v>131</v>
      </c>
      <c r="B39" s="86" t="s">
        <v>132</v>
      </c>
      <c r="C39" s="86">
        <v>1.18</v>
      </c>
      <c r="D39" s="86">
        <v>0.17</v>
      </c>
      <c r="E39" s="87" t="s">
        <v>96</v>
      </c>
      <c r="F39" s="88"/>
      <c r="G39" s="89"/>
      <c r="H39" s="90"/>
      <c r="I39" s="90"/>
      <c r="J39" s="90"/>
      <c r="K39" s="90"/>
      <c r="L39" s="90"/>
      <c r="M39" s="90"/>
      <c r="N39" s="91">
        <v>1.18</v>
      </c>
      <c r="O39" s="90"/>
      <c r="P39" s="90"/>
      <c r="Q39" s="90"/>
      <c r="R39" s="90"/>
      <c r="S39" s="90"/>
      <c r="T39" s="92"/>
    </row>
    <row r="40" spans="1:20" ht="36" customHeight="1" x14ac:dyDescent="0.3">
      <c r="A40" s="85" t="s">
        <v>133</v>
      </c>
      <c r="B40" s="86" t="s">
        <v>125</v>
      </c>
      <c r="C40" s="86">
        <v>9.73</v>
      </c>
      <c r="D40" s="86">
        <v>2.91</v>
      </c>
      <c r="E40" s="87" t="s">
        <v>134</v>
      </c>
      <c r="F40" s="88"/>
      <c r="G40" s="89"/>
      <c r="H40" s="90"/>
      <c r="I40" s="90"/>
      <c r="J40" s="90"/>
      <c r="K40" s="90"/>
      <c r="L40" s="90"/>
      <c r="M40" s="91">
        <v>4.8600000000000003</v>
      </c>
      <c r="N40" s="91">
        <v>4.87</v>
      </c>
      <c r="O40" s="90"/>
      <c r="P40" s="90"/>
      <c r="Q40" s="90"/>
      <c r="R40" s="90"/>
      <c r="S40" s="90"/>
      <c r="T40" s="92"/>
    </row>
    <row r="41" spans="1:20" ht="60.75" customHeight="1" x14ac:dyDescent="0.3">
      <c r="A41" s="85" t="s">
        <v>135</v>
      </c>
      <c r="B41" s="86" t="s">
        <v>100</v>
      </c>
      <c r="C41" s="86">
        <v>1</v>
      </c>
      <c r="D41" s="86"/>
      <c r="E41" s="87" t="s">
        <v>98</v>
      </c>
      <c r="F41" s="88"/>
      <c r="G41" s="89"/>
      <c r="H41" s="90"/>
      <c r="I41" s="90"/>
      <c r="J41" s="90"/>
      <c r="K41" s="90"/>
      <c r="L41" s="90"/>
      <c r="M41" s="90"/>
      <c r="N41" s="90"/>
      <c r="O41" s="91">
        <v>1</v>
      </c>
      <c r="P41" s="90"/>
      <c r="Q41" s="90"/>
      <c r="R41" s="90"/>
      <c r="S41" s="90"/>
      <c r="T41" s="92"/>
    </row>
    <row r="42" spans="1:20" ht="39.75" customHeight="1" x14ac:dyDescent="0.3">
      <c r="A42" s="85" t="s">
        <v>136</v>
      </c>
      <c r="B42" s="86" t="s">
        <v>102</v>
      </c>
      <c r="C42" s="86">
        <v>10.76</v>
      </c>
      <c r="D42" s="86">
        <v>1.1100000000000001</v>
      </c>
      <c r="E42" s="87" t="s">
        <v>137</v>
      </c>
      <c r="F42" s="88"/>
      <c r="G42" s="89"/>
      <c r="H42" s="90"/>
      <c r="I42" s="90"/>
      <c r="J42" s="90"/>
      <c r="K42" s="90"/>
      <c r="L42" s="90"/>
      <c r="M42" s="90"/>
      <c r="N42" s="90"/>
      <c r="O42" s="90"/>
      <c r="P42" s="91">
        <v>5.38</v>
      </c>
      <c r="Q42" s="91">
        <v>5.38</v>
      </c>
      <c r="R42" s="90"/>
      <c r="S42" s="90"/>
      <c r="T42" s="92"/>
    </row>
    <row r="43" spans="1:20" ht="21.75" customHeight="1" x14ac:dyDescent="0.3">
      <c r="A43" s="85" t="s">
        <v>138</v>
      </c>
      <c r="B43" s="86" t="s">
        <v>86</v>
      </c>
      <c r="C43" s="86">
        <v>2.66</v>
      </c>
      <c r="D43" s="86">
        <v>0.37</v>
      </c>
      <c r="E43" s="87" t="s">
        <v>93</v>
      </c>
      <c r="F43" s="88"/>
      <c r="G43" s="89"/>
      <c r="H43" s="90"/>
      <c r="I43" s="90"/>
      <c r="J43" s="90"/>
      <c r="K43" s="90"/>
      <c r="L43" s="90"/>
      <c r="M43" s="91">
        <v>2.66</v>
      </c>
      <c r="N43" s="90"/>
      <c r="O43" s="90"/>
      <c r="P43" s="90"/>
      <c r="Q43" s="90"/>
      <c r="R43" s="90"/>
      <c r="S43" s="90"/>
      <c r="T43" s="92"/>
    </row>
    <row r="44" spans="1:20" ht="18.75" x14ac:dyDescent="0.3">
      <c r="A44" s="85" t="s">
        <v>139</v>
      </c>
      <c r="B44" s="86" t="s">
        <v>100</v>
      </c>
      <c r="C44" s="86">
        <v>1</v>
      </c>
      <c r="D44" s="86">
        <v>0.36</v>
      </c>
      <c r="E44" s="87" t="s">
        <v>93</v>
      </c>
      <c r="F44" s="88"/>
      <c r="G44" s="89"/>
      <c r="H44" s="90"/>
      <c r="I44" s="90"/>
      <c r="J44" s="90"/>
      <c r="K44" s="90"/>
      <c r="L44" s="90"/>
      <c r="M44" s="91">
        <v>1</v>
      </c>
      <c r="N44" s="90"/>
      <c r="O44" s="90"/>
      <c r="P44" s="90"/>
      <c r="Q44" s="90"/>
      <c r="R44" s="90"/>
      <c r="S44" s="90"/>
      <c r="T44" s="92"/>
    </row>
    <row r="45" spans="1:20" ht="18.75" x14ac:dyDescent="0.3">
      <c r="A45" s="85" t="s">
        <v>140</v>
      </c>
      <c r="B45" s="86" t="s">
        <v>86</v>
      </c>
      <c r="C45" s="86"/>
      <c r="D45" s="86"/>
      <c r="E45" s="87"/>
      <c r="F45" s="99">
        <v>0</v>
      </c>
      <c r="G45" s="10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2"/>
    </row>
    <row r="46" spans="1:20" ht="56.25" x14ac:dyDescent="0.3">
      <c r="A46" s="101" t="s">
        <v>141</v>
      </c>
      <c r="B46" s="102"/>
      <c r="C46" s="102">
        <f>SUM(C19:C45)</f>
        <v>637.88999999999987</v>
      </c>
      <c r="D46" s="102">
        <f t="shared" ref="D46:T46" si="0">SUM(D19:D44)</f>
        <v>119.23</v>
      </c>
      <c r="E46" s="103"/>
      <c r="F46" s="104">
        <f t="shared" si="0"/>
        <v>36.67</v>
      </c>
      <c r="G46" s="105"/>
      <c r="H46" s="106">
        <f t="shared" si="0"/>
        <v>47.72</v>
      </c>
      <c r="I46" s="106"/>
      <c r="J46" s="106">
        <f t="shared" si="0"/>
        <v>40.01</v>
      </c>
      <c r="K46" s="106"/>
      <c r="L46" s="106">
        <f t="shared" si="0"/>
        <v>40.01</v>
      </c>
      <c r="M46" s="106">
        <f t="shared" si="0"/>
        <v>84.83</v>
      </c>
      <c r="N46" s="106">
        <f t="shared" si="0"/>
        <v>91.39</v>
      </c>
      <c r="O46" s="106">
        <f t="shared" si="0"/>
        <v>78.5</v>
      </c>
      <c r="P46" s="106">
        <f t="shared" si="0"/>
        <v>107.47999999999999</v>
      </c>
      <c r="Q46" s="106">
        <f t="shared" si="0"/>
        <v>30.49</v>
      </c>
      <c r="R46" s="106">
        <f t="shared" si="0"/>
        <v>26.92</v>
      </c>
      <c r="S46" s="106">
        <f t="shared" si="0"/>
        <v>26.92</v>
      </c>
      <c r="T46" s="107">
        <f t="shared" si="0"/>
        <v>26.95</v>
      </c>
    </row>
    <row r="47" spans="1:20" ht="99" customHeight="1" x14ac:dyDescent="0.3">
      <c r="A47" s="101" t="s">
        <v>142</v>
      </c>
      <c r="B47" s="102"/>
      <c r="C47" s="102">
        <v>212.12</v>
      </c>
      <c r="D47" s="102"/>
      <c r="E47" s="103"/>
      <c r="F47" s="104"/>
      <c r="G47" s="105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7"/>
    </row>
    <row r="48" spans="1:20" ht="51.75" customHeight="1" x14ac:dyDescent="0.3">
      <c r="A48" s="108" t="s">
        <v>143</v>
      </c>
      <c r="B48" s="102"/>
      <c r="C48" s="102">
        <v>212.5</v>
      </c>
      <c r="D48" s="109"/>
      <c r="E48" s="110"/>
      <c r="F48" s="111"/>
      <c r="G48" s="112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13"/>
    </row>
    <row r="49" spans="1:20" ht="37.5" x14ac:dyDescent="0.3">
      <c r="A49" s="108" t="s">
        <v>144</v>
      </c>
      <c r="B49" s="102"/>
      <c r="C49" s="102">
        <f>C46+C47+C48</f>
        <v>1062.5099999999998</v>
      </c>
      <c r="D49" s="109"/>
      <c r="E49" s="110"/>
      <c r="F49" s="111"/>
      <c r="G49" s="112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13"/>
    </row>
    <row r="53" spans="1:20" ht="20.25" x14ac:dyDescent="0.3">
      <c r="B53" s="72" t="s">
        <v>145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 t="s">
        <v>146</v>
      </c>
      <c r="O53" s="72"/>
      <c r="P53" s="72"/>
    </row>
  </sheetData>
  <mergeCells count="12">
    <mergeCell ref="J16:K16"/>
    <mergeCell ref="A18:C18"/>
    <mergeCell ref="A7:E7"/>
    <mergeCell ref="A8:H8"/>
    <mergeCell ref="A15:A17"/>
    <mergeCell ref="B15:B17"/>
    <mergeCell ref="C15:C17"/>
    <mergeCell ref="D15:D17"/>
    <mergeCell ref="E15:E17"/>
    <mergeCell ref="F15:T15"/>
    <mergeCell ref="F16:G16"/>
    <mergeCell ref="H16:I16"/>
  </mergeCells>
  <pageMargins left="0.31496062992125984" right="0.31496062992125984" top="0" bottom="0" header="0.31496062992125984" footer="0.31496062992125984"/>
  <pageSetup paperSize="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0</xdr:col>
                <xdr:colOff>1114425</xdr:colOff>
                <xdr:row>0</xdr:row>
                <xdr:rowOff>95250</xdr:rowOff>
              </from>
              <to>
                <xdr:col>0</xdr:col>
                <xdr:colOff>1647825</xdr:colOff>
                <xdr:row>3</xdr:row>
                <xdr:rowOff>104775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EBC26-CA42-4F5A-8F30-F9876459FF02}">
  <dimension ref="A1:N43"/>
  <sheetViews>
    <sheetView topLeftCell="A7" workbookViewId="0">
      <selection activeCell="D27" sqref="D27"/>
    </sheetView>
  </sheetViews>
  <sheetFormatPr defaultRowHeight="12.75" x14ac:dyDescent="0.25"/>
  <cols>
    <col min="1" max="1" width="8.42578125" style="10" customWidth="1"/>
    <col min="2" max="2" width="79.7109375" style="11" bestFit="1" customWidth="1"/>
    <col min="3" max="3" width="24.5703125" style="11" customWidth="1"/>
    <col min="4" max="256" width="9.140625" style="11"/>
    <col min="257" max="257" width="8.42578125" style="11" customWidth="1"/>
    <col min="258" max="258" width="79.7109375" style="11" bestFit="1" customWidth="1"/>
    <col min="259" max="259" width="24.5703125" style="11" customWidth="1"/>
    <col min="260" max="512" width="9.140625" style="11"/>
    <col min="513" max="513" width="8.42578125" style="11" customWidth="1"/>
    <col min="514" max="514" width="79.7109375" style="11" bestFit="1" customWidth="1"/>
    <col min="515" max="515" width="24.5703125" style="11" customWidth="1"/>
    <col min="516" max="768" width="9.140625" style="11"/>
    <col min="769" max="769" width="8.42578125" style="11" customWidth="1"/>
    <col min="770" max="770" width="79.7109375" style="11" bestFit="1" customWidth="1"/>
    <col min="771" max="771" width="24.5703125" style="11" customWidth="1"/>
    <col min="772" max="1024" width="9.140625" style="11"/>
    <col min="1025" max="1025" width="8.42578125" style="11" customWidth="1"/>
    <col min="1026" max="1026" width="79.7109375" style="11" bestFit="1" customWidth="1"/>
    <col min="1027" max="1027" width="24.5703125" style="11" customWidth="1"/>
    <col min="1028" max="1280" width="9.140625" style="11"/>
    <col min="1281" max="1281" width="8.42578125" style="11" customWidth="1"/>
    <col min="1282" max="1282" width="79.7109375" style="11" bestFit="1" customWidth="1"/>
    <col min="1283" max="1283" width="24.5703125" style="11" customWidth="1"/>
    <col min="1284" max="1536" width="9.140625" style="11"/>
    <col min="1537" max="1537" width="8.42578125" style="11" customWidth="1"/>
    <col min="1538" max="1538" width="79.7109375" style="11" bestFit="1" customWidth="1"/>
    <col min="1539" max="1539" width="24.5703125" style="11" customWidth="1"/>
    <col min="1540" max="1792" width="9.140625" style="11"/>
    <col min="1793" max="1793" width="8.42578125" style="11" customWidth="1"/>
    <col min="1794" max="1794" width="79.7109375" style="11" bestFit="1" customWidth="1"/>
    <col min="1795" max="1795" width="24.5703125" style="11" customWidth="1"/>
    <col min="1796" max="2048" width="9.140625" style="11"/>
    <col min="2049" max="2049" width="8.42578125" style="11" customWidth="1"/>
    <col min="2050" max="2050" width="79.7109375" style="11" bestFit="1" customWidth="1"/>
    <col min="2051" max="2051" width="24.5703125" style="11" customWidth="1"/>
    <col min="2052" max="2304" width="9.140625" style="11"/>
    <col min="2305" max="2305" width="8.42578125" style="11" customWidth="1"/>
    <col min="2306" max="2306" width="79.7109375" style="11" bestFit="1" customWidth="1"/>
    <col min="2307" max="2307" width="24.5703125" style="11" customWidth="1"/>
    <col min="2308" max="2560" width="9.140625" style="11"/>
    <col min="2561" max="2561" width="8.42578125" style="11" customWidth="1"/>
    <col min="2562" max="2562" width="79.7109375" style="11" bestFit="1" customWidth="1"/>
    <col min="2563" max="2563" width="24.5703125" style="11" customWidth="1"/>
    <col min="2564" max="2816" width="9.140625" style="11"/>
    <col min="2817" max="2817" width="8.42578125" style="11" customWidth="1"/>
    <col min="2818" max="2818" width="79.7109375" style="11" bestFit="1" customWidth="1"/>
    <col min="2819" max="2819" width="24.5703125" style="11" customWidth="1"/>
    <col min="2820" max="3072" width="9.140625" style="11"/>
    <col min="3073" max="3073" width="8.42578125" style="11" customWidth="1"/>
    <col min="3074" max="3074" width="79.7109375" style="11" bestFit="1" customWidth="1"/>
    <col min="3075" max="3075" width="24.5703125" style="11" customWidth="1"/>
    <col min="3076" max="3328" width="9.140625" style="11"/>
    <col min="3329" max="3329" width="8.42578125" style="11" customWidth="1"/>
    <col min="3330" max="3330" width="79.7109375" style="11" bestFit="1" customWidth="1"/>
    <col min="3331" max="3331" width="24.5703125" style="11" customWidth="1"/>
    <col min="3332" max="3584" width="9.140625" style="11"/>
    <col min="3585" max="3585" width="8.42578125" style="11" customWidth="1"/>
    <col min="3586" max="3586" width="79.7109375" style="11" bestFit="1" customWidth="1"/>
    <col min="3587" max="3587" width="24.5703125" style="11" customWidth="1"/>
    <col min="3588" max="3840" width="9.140625" style="11"/>
    <col min="3841" max="3841" width="8.42578125" style="11" customWidth="1"/>
    <col min="3842" max="3842" width="79.7109375" style="11" bestFit="1" customWidth="1"/>
    <col min="3843" max="3843" width="24.5703125" style="11" customWidth="1"/>
    <col min="3844" max="4096" width="9.140625" style="11"/>
    <col min="4097" max="4097" width="8.42578125" style="11" customWidth="1"/>
    <col min="4098" max="4098" width="79.7109375" style="11" bestFit="1" customWidth="1"/>
    <col min="4099" max="4099" width="24.5703125" style="11" customWidth="1"/>
    <col min="4100" max="4352" width="9.140625" style="11"/>
    <col min="4353" max="4353" width="8.42578125" style="11" customWidth="1"/>
    <col min="4354" max="4354" width="79.7109375" style="11" bestFit="1" customWidth="1"/>
    <col min="4355" max="4355" width="24.5703125" style="11" customWidth="1"/>
    <col min="4356" max="4608" width="9.140625" style="11"/>
    <col min="4609" max="4609" width="8.42578125" style="11" customWidth="1"/>
    <col min="4610" max="4610" width="79.7109375" style="11" bestFit="1" customWidth="1"/>
    <col min="4611" max="4611" width="24.5703125" style="11" customWidth="1"/>
    <col min="4612" max="4864" width="9.140625" style="11"/>
    <col min="4865" max="4865" width="8.42578125" style="11" customWidth="1"/>
    <col min="4866" max="4866" width="79.7109375" style="11" bestFit="1" customWidth="1"/>
    <col min="4867" max="4867" width="24.5703125" style="11" customWidth="1"/>
    <col min="4868" max="5120" width="9.140625" style="11"/>
    <col min="5121" max="5121" width="8.42578125" style="11" customWidth="1"/>
    <col min="5122" max="5122" width="79.7109375" style="11" bestFit="1" customWidth="1"/>
    <col min="5123" max="5123" width="24.5703125" style="11" customWidth="1"/>
    <col min="5124" max="5376" width="9.140625" style="11"/>
    <col min="5377" max="5377" width="8.42578125" style="11" customWidth="1"/>
    <col min="5378" max="5378" width="79.7109375" style="11" bestFit="1" customWidth="1"/>
    <col min="5379" max="5379" width="24.5703125" style="11" customWidth="1"/>
    <col min="5380" max="5632" width="9.140625" style="11"/>
    <col min="5633" max="5633" width="8.42578125" style="11" customWidth="1"/>
    <col min="5634" max="5634" width="79.7109375" style="11" bestFit="1" customWidth="1"/>
    <col min="5635" max="5635" width="24.5703125" style="11" customWidth="1"/>
    <col min="5636" max="5888" width="9.140625" style="11"/>
    <col min="5889" max="5889" width="8.42578125" style="11" customWidth="1"/>
    <col min="5890" max="5890" width="79.7109375" style="11" bestFit="1" customWidth="1"/>
    <col min="5891" max="5891" width="24.5703125" style="11" customWidth="1"/>
    <col min="5892" max="6144" width="9.140625" style="11"/>
    <col min="6145" max="6145" width="8.42578125" style="11" customWidth="1"/>
    <col min="6146" max="6146" width="79.7109375" style="11" bestFit="1" customWidth="1"/>
    <col min="6147" max="6147" width="24.5703125" style="11" customWidth="1"/>
    <col min="6148" max="6400" width="9.140625" style="11"/>
    <col min="6401" max="6401" width="8.42578125" style="11" customWidth="1"/>
    <col min="6402" max="6402" width="79.7109375" style="11" bestFit="1" customWidth="1"/>
    <col min="6403" max="6403" width="24.5703125" style="11" customWidth="1"/>
    <col min="6404" max="6656" width="9.140625" style="11"/>
    <col min="6657" max="6657" width="8.42578125" style="11" customWidth="1"/>
    <col min="6658" max="6658" width="79.7109375" style="11" bestFit="1" customWidth="1"/>
    <col min="6659" max="6659" width="24.5703125" style="11" customWidth="1"/>
    <col min="6660" max="6912" width="9.140625" style="11"/>
    <col min="6913" max="6913" width="8.42578125" style="11" customWidth="1"/>
    <col min="6914" max="6914" width="79.7109375" style="11" bestFit="1" customWidth="1"/>
    <col min="6915" max="6915" width="24.5703125" style="11" customWidth="1"/>
    <col min="6916" max="7168" width="9.140625" style="11"/>
    <col min="7169" max="7169" width="8.42578125" style="11" customWidth="1"/>
    <col min="7170" max="7170" width="79.7109375" style="11" bestFit="1" customWidth="1"/>
    <col min="7171" max="7171" width="24.5703125" style="11" customWidth="1"/>
    <col min="7172" max="7424" width="9.140625" style="11"/>
    <col min="7425" max="7425" width="8.42578125" style="11" customWidth="1"/>
    <col min="7426" max="7426" width="79.7109375" style="11" bestFit="1" customWidth="1"/>
    <col min="7427" max="7427" width="24.5703125" style="11" customWidth="1"/>
    <col min="7428" max="7680" width="9.140625" style="11"/>
    <col min="7681" max="7681" width="8.42578125" style="11" customWidth="1"/>
    <col min="7682" max="7682" width="79.7109375" style="11" bestFit="1" customWidth="1"/>
    <col min="7683" max="7683" width="24.5703125" style="11" customWidth="1"/>
    <col min="7684" max="7936" width="9.140625" style="11"/>
    <col min="7937" max="7937" width="8.42578125" style="11" customWidth="1"/>
    <col min="7938" max="7938" width="79.7109375" style="11" bestFit="1" customWidth="1"/>
    <col min="7939" max="7939" width="24.5703125" style="11" customWidth="1"/>
    <col min="7940" max="8192" width="9.140625" style="11"/>
    <col min="8193" max="8193" width="8.42578125" style="11" customWidth="1"/>
    <col min="8194" max="8194" width="79.7109375" style="11" bestFit="1" customWidth="1"/>
    <col min="8195" max="8195" width="24.5703125" style="11" customWidth="1"/>
    <col min="8196" max="8448" width="9.140625" style="11"/>
    <col min="8449" max="8449" width="8.42578125" style="11" customWidth="1"/>
    <col min="8450" max="8450" width="79.7109375" style="11" bestFit="1" customWidth="1"/>
    <col min="8451" max="8451" width="24.5703125" style="11" customWidth="1"/>
    <col min="8452" max="8704" width="9.140625" style="11"/>
    <col min="8705" max="8705" width="8.42578125" style="11" customWidth="1"/>
    <col min="8706" max="8706" width="79.7109375" style="11" bestFit="1" customWidth="1"/>
    <col min="8707" max="8707" width="24.5703125" style="11" customWidth="1"/>
    <col min="8708" max="8960" width="9.140625" style="11"/>
    <col min="8961" max="8961" width="8.42578125" style="11" customWidth="1"/>
    <col min="8962" max="8962" width="79.7109375" style="11" bestFit="1" customWidth="1"/>
    <col min="8963" max="8963" width="24.5703125" style="11" customWidth="1"/>
    <col min="8964" max="9216" width="9.140625" style="11"/>
    <col min="9217" max="9217" width="8.42578125" style="11" customWidth="1"/>
    <col min="9218" max="9218" width="79.7109375" style="11" bestFit="1" customWidth="1"/>
    <col min="9219" max="9219" width="24.5703125" style="11" customWidth="1"/>
    <col min="9220" max="9472" width="9.140625" style="11"/>
    <col min="9473" max="9473" width="8.42578125" style="11" customWidth="1"/>
    <col min="9474" max="9474" width="79.7109375" style="11" bestFit="1" customWidth="1"/>
    <col min="9475" max="9475" width="24.5703125" style="11" customWidth="1"/>
    <col min="9476" max="9728" width="9.140625" style="11"/>
    <col min="9729" max="9729" width="8.42578125" style="11" customWidth="1"/>
    <col min="9730" max="9730" width="79.7109375" style="11" bestFit="1" customWidth="1"/>
    <col min="9731" max="9731" width="24.5703125" style="11" customWidth="1"/>
    <col min="9732" max="9984" width="9.140625" style="11"/>
    <col min="9985" max="9985" width="8.42578125" style="11" customWidth="1"/>
    <col min="9986" max="9986" width="79.7109375" style="11" bestFit="1" customWidth="1"/>
    <col min="9987" max="9987" width="24.5703125" style="11" customWidth="1"/>
    <col min="9988" max="10240" width="9.140625" style="11"/>
    <col min="10241" max="10241" width="8.42578125" style="11" customWidth="1"/>
    <col min="10242" max="10242" width="79.7109375" style="11" bestFit="1" customWidth="1"/>
    <col min="10243" max="10243" width="24.5703125" style="11" customWidth="1"/>
    <col min="10244" max="10496" width="9.140625" style="11"/>
    <col min="10497" max="10497" width="8.42578125" style="11" customWidth="1"/>
    <col min="10498" max="10498" width="79.7109375" style="11" bestFit="1" customWidth="1"/>
    <col min="10499" max="10499" width="24.5703125" style="11" customWidth="1"/>
    <col min="10500" max="10752" width="9.140625" style="11"/>
    <col min="10753" max="10753" width="8.42578125" style="11" customWidth="1"/>
    <col min="10754" max="10754" width="79.7109375" style="11" bestFit="1" customWidth="1"/>
    <col min="10755" max="10755" width="24.5703125" style="11" customWidth="1"/>
    <col min="10756" max="11008" width="9.140625" style="11"/>
    <col min="11009" max="11009" width="8.42578125" style="11" customWidth="1"/>
    <col min="11010" max="11010" width="79.7109375" style="11" bestFit="1" customWidth="1"/>
    <col min="11011" max="11011" width="24.5703125" style="11" customWidth="1"/>
    <col min="11012" max="11264" width="9.140625" style="11"/>
    <col min="11265" max="11265" width="8.42578125" style="11" customWidth="1"/>
    <col min="11266" max="11266" width="79.7109375" style="11" bestFit="1" customWidth="1"/>
    <col min="11267" max="11267" width="24.5703125" style="11" customWidth="1"/>
    <col min="11268" max="11520" width="9.140625" style="11"/>
    <col min="11521" max="11521" width="8.42578125" style="11" customWidth="1"/>
    <col min="11522" max="11522" width="79.7109375" style="11" bestFit="1" customWidth="1"/>
    <col min="11523" max="11523" width="24.5703125" style="11" customWidth="1"/>
    <col min="11524" max="11776" width="9.140625" style="11"/>
    <col min="11777" max="11777" width="8.42578125" style="11" customWidth="1"/>
    <col min="11778" max="11778" width="79.7109375" style="11" bestFit="1" customWidth="1"/>
    <col min="11779" max="11779" width="24.5703125" style="11" customWidth="1"/>
    <col min="11780" max="12032" width="9.140625" style="11"/>
    <col min="12033" max="12033" width="8.42578125" style="11" customWidth="1"/>
    <col min="12034" max="12034" width="79.7109375" style="11" bestFit="1" customWidth="1"/>
    <col min="12035" max="12035" width="24.5703125" style="11" customWidth="1"/>
    <col min="12036" max="12288" width="9.140625" style="11"/>
    <col min="12289" max="12289" width="8.42578125" style="11" customWidth="1"/>
    <col min="12290" max="12290" width="79.7109375" style="11" bestFit="1" customWidth="1"/>
    <col min="12291" max="12291" width="24.5703125" style="11" customWidth="1"/>
    <col min="12292" max="12544" width="9.140625" style="11"/>
    <col min="12545" max="12545" width="8.42578125" style="11" customWidth="1"/>
    <col min="12546" max="12546" width="79.7109375" style="11" bestFit="1" customWidth="1"/>
    <col min="12547" max="12547" width="24.5703125" style="11" customWidth="1"/>
    <col min="12548" max="12800" width="9.140625" style="11"/>
    <col min="12801" max="12801" width="8.42578125" style="11" customWidth="1"/>
    <col min="12802" max="12802" width="79.7109375" style="11" bestFit="1" customWidth="1"/>
    <col min="12803" max="12803" width="24.5703125" style="11" customWidth="1"/>
    <col min="12804" max="13056" width="9.140625" style="11"/>
    <col min="13057" max="13057" width="8.42578125" style="11" customWidth="1"/>
    <col min="13058" max="13058" width="79.7109375" style="11" bestFit="1" customWidth="1"/>
    <col min="13059" max="13059" width="24.5703125" style="11" customWidth="1"/>
    <col min="13060" max="13312" width="9.140625" style="11"/>
    <col min="13313" max="13313" width="8.42578125" style="11" customWidth="1"/>
    <col min="13314" max="13314" width="79.7109375" style="11" bestFit="1" customWidth="1"/>
    <col min="13315" max="13315" width="24.5703125" style="11" customWidth="1"/>
    <col min="13316" max="13568" width="9.140625" style="11"/>
    <col min="13569" max="13569" width="8.42578125" style="11" customWidth="1"/>
    <col min="13570" max="13570" width="79.7109375" style="11" bestFit="1" customWidth="1"/>
    <col min="13571" max="13571" width="24.5703125" style="11" customWidth="1"/>
    <col min="13572" max="13824" width="9.140625" style="11"/>
    <col min="13825" max="13825" width="8.42578125" style="11" customWidth="1"/>
    <col min="13826" max="13826" width="79.7109375" style="11" bestFit="1" customWidth="1"/>
    <col min="13827" max="13827" width="24.5703125" style="11" customWidth="1"/>
    <col min="13828" max="14080" width="9.140625" style="11"/>
    <col min="14081" max="14081" width="8.42578125" style="11" customWidth="1"/>
    <col min="14082" max="14082" width="79.7109375" style="11" bestFit="1" customWidth="1"/>
    <col min="14083" max="14083" width="24.5703125" style="11" customWidth="1"/>
    <col min="14084" max="14336" width="9.140625" style="11"/>
    <col min="14337" max="14337" width="8.42578125" style="11" customWidth="1"/>
    <col min="14338" max="14338" width="79.7109375" style="11" bestFit="1" customWidth="1"/>
    <col min="14339" max="14339" width="24.5703125" style="11" customWidth="1"/>
    <col min="14340" max="14592" width="9.140625" style="11"/>
    <col min="14593" max="14593" width="8.42578125" style="11" customWidth="1"/>
    <col min="14594" max="14594" width="79.7109375" style="11" bestFit="1" customWidth="1"/>
    <col min="14595" max="14595" width="24.5703125" style="11" customWidth="1"/>
    <col min="14596" max="14848" width="9.140625" style="11"/>
    <col min="14849" max="14849" width="8.42578125" style="11" customWidth="1"/>
    <col min="14850" max="14850" width="79.7109375" style="11" bestFit="1" customWidth="1"/>
    <col min="14851" max="14851" width="24.5703125" style="11" customWidth="1"/>
    <col min="14852" max="15104" width="9.140625" style="11"/>
    <col min="15105" max="15105" width="8.42578125" style="11" customWidth="1"/>
    <col min="15106" max="15106" width="79.7109375" style="11" bestFit="1" customWidth="1"/>
    <col min="15107" max="15107" width="24.5703125" style="11" customWidth="1"/>
    <col min="15108" max="15360" width="9.140625" style="11"/>
    <col min="15361" max="15361" width="8.42578125" style="11" customWidth="1"/>
    <col min="15362" max="15362" width="79.7109375" style="11" bestFit="1" customWidth="1"/>
    <col min="15363" max="15363" width="24.5703125" style="11" customWidth="1"/>
    <col min="15364" max="15616" width="9.140625" style="11"/>
    <col min="15617" max="15617" width="8.42578125" style="11" customWidth="1"/>
    <col min="15618" max="15618" width="79.7109375" style="11" bestFit="1" customWidth="1"/>
    <col min="15619" max="15619" width="24.5703125" style="11" customWidth="1"/>
    <col min="15620" max="15872" width="9.140625" style="11"/>
    <col min="15873" max="15873" width="8.42578125" style="11" customWidth="1"/>
    <col min="15874" max="15874" width="79.7109375" style="11" bestFit="1" customWidth="1"/>
    <col min="15875" max="15875" width="24.5703125" style="11" customWidth="1"/>
    <col min="15876" max="16128" width="9.140625" style="11"/>
    <col min="16129" max="16129" width="8.42578125" style="11" customWidth="1"/>
    <col min="16130" max="16130" width="79.7109375" style="11" bestFit="1" customWidth="1"/>
    <col min="16131" max="16131" width="24.5703125" style="11" customWidth="1"/>
    <col min="16132" max="16384" width="9.140625" style="11"/>
  </cols>
  <sheetData>
    <row r="1" spans="1:13" ht="15.75" x14ac:dyDescent="0.25">
      <c r="C1" s="12" t="s">
        <v>11</v>
      </c>
    </row>
    <row r="2" spans="1:13" s="14" customFormat="1" ht="18.75" x14ac:dyDescent="0.25">
      <c r="A2" s="159" t="s">
        <v>12</v>
      </c>
      <c r="B2" s="159"/>
      <c r="C2" s="159"/>
      <c r="D2" s="13"/>
      <c r="E2" s="13"/>
      <c r="F2" s="3"/>
      <c r="G2" s="3"/>
      <c r="H2" s="3"/>
      <c r="I2" s="3"/>
      <c r="J2" s="3"/>
      <c r="K2" s="3"/>
      <c r="L2" s="3"/>
      <c r="M2" s="3"/>
    </row>
    <row r="3" spans="1:13" s="14" customFormat="1" ht="18.75" x14ac:dyDescent="0.25">
      <c r="A3" s="15"/>
      <c r="B3" s="16"/>
      <c r="C3" s="16"/>
      <c r="D3" s="16"/>
      <c r="E3" s="16"/>
      <c r="F3" s="3"/>
      <c r="G3" s="3"/>
      <c r="H3" s="3"/>
      <c r="I3" s="3"/>
      <c r="J3" s="3"/>
      <c r="K3" s="3"/>
      <c r="L3" s="3"/>
      <c r="M3" s="3"/>
    </row>
    <row r="4" spans="1:13" s="14" customFormat="1" ht="47.25" x14ac:dyDescent="0.25">
      <c r="A4" s="17" t="s">
        <v>0</v>
      </c>
      <c r="B4" s="18" t="s">
        <v>13</v>
      </c>
      <c r="C4" s="17" t="s">
        <v>14</v>
      </c>
      <c r="D4" s="16"/>
      <c r="E4" s="16"/>
      <c r="F4" s="3"/>
      <c r="G4" s="3"/>
      <c r="H4" s="3"/>
      <c r="I4" s="3"/>
      <c r="J4" s="3"/>
      <c r="K4" s="3"/>
      <c r="L4" s="3"/>
      <c r="M4" s="3"/>
    </row>
    <row r="5" spans="1:13" s="22" customFormat="1" ht="15" x14ac:dyDescent="0.25">
      <c r="A5" s="19">
        <v>1</v>
      </c>
      <c r="B5" s="20" t="s">
        <v>15</v>
      </c>
      <c r="C5" s="21" t="s">
        <v>16</v>
      </c>
    </row>
    <row r="6" spans="1:13" ht="25.5" x14ac:dyDescent="0.25">
      <c r="A6" s="23"/>
      <c r="B6" s="24" t="s">
        <v>17</v>
      </c>
      <c r="C6" s="23"/>
    </row>
    <row r="7" spans="1:13" s="22" customFormat="1" ht="15" x14ac:dyDescent="0.25">
      <c r="A7" s="19">
        <v>2</v>
      </c>
      <c r="B7" s="20" t="s">
        <v>18</v>
      </c>
      <c r="C7" s="21" t="s">
        <v>16</v>
      </c>
    </row>
    <row r="8" spans="1:13" ht="25.5" x14ac:dyDescent="0.25">
      <c r="A8" s="23"/>
      <c r="B8" s="24" t="s">
        <v>19</v>
      </c>
      <c r="C8" s="23"/>
    </row>
    <row r="9" spans="1:13" s="22" customFormat="1" ht="15" x14ac:dyDescent="0.25">
      <c r="A9" s="19">
        <v>3</v>
      </c>
      <c r="B9" s="20" t="s">
        <v>20</v>
      </c>
      <c r="C9" s="21" t="s">
        <v>16</v>
      </c>
    </row>
    <row r="10" spans="1:13" x14ac:dyDescent="0.25">
      <c r="A10" s="23"/>
      <c r="B10" s="24" t="s">
        <v>21</v>
      </c>
      <c r="C10" s="23"/>
    </row>
    <row r="11" spans="1:13" s="22" customFormat="1" ht="15" x14ac:dyDescent="0.25">
      <c r="A11" s="19">
        <v>4</v>
      </c>
      <c r="B11" s="20" t="s">
        <v>22</v>
      </c>
      <c r="C11" s="21" t="s">
        <v>16</v>
      </c>
    </row>
    <row r="12" spans="1:13" ht="38.25" x14ac:dyDescent="0.25">
      <c r="A12" s="23"/>
      <c r="B12" s="24" t="s">
        <v>23</v>
      </c>
      <c r="C12" s="23"/>
    </row>
    <row r="13" spans="1:13" s="22" customFormat="1" ht="15" x14ac:dyDescent="0.25">
      <c r="A13" s="19">
        <v>5</v>
      </c>
      <c r="B13" s="20" t="s">
        <v>24</v>
      </c>
      <c r="C13" s="21" t="s">
        <v>16</v>
      </c>
    </row>
    <row r="14" spans="1:13" x14ac:dyDescent="0.25">
      <c r="A14" s="23"/>
      <c r="B14" s="24" t="s">
        <v>25</v>
      </c>
      <c r="C14" s="23"/>
    </row>
    <row r="15" spans="1:13" s="22" customFormat="1" ht="15" x14ac:dyDescent="0.25">
      <c r="A15" s="19">
        <v>6</v>
      </c>
      <c r="B15" s="20" t="s">
        <v>26</v>
      </c>
      <c r="C15" s="21" t="s">
        <v>16</v>
      </c>
    </row>
    <row r="16" spans="1:13" x14ac:dyDescent="0.25">
      <c r="A16" s="23"/>
      <c r="B16" s="24" t="s">
        <v>27</v>
      </c>
      <c r="C16" s="23"/>
    </row>
    <row r="17" spans="1:3" s="22" customFormat="1" ht="28.5" x14ac:dyDescent="0.25">
      <c r="A17" s="19">
        <v>7</v>
      </c>
      <c r="B17" s="20" t="s">
        <v>28</v>
      </c>
      <c r="C17" s="21" t="s">
        <v>16</v>
      </c>
    </row>
    <row r="18" spans="1:3" x14ac:dyDescent="0.25">
      <c r="A18" s="23"/>
      <c r="B18" s="24" t="s">
        <v>29</v>
      </c>
      <c r="C18" s="23"/>
    </row>
    <row r="19" spans="1:3" s="22" customFormat="1" ht="15" x14ac:dyDescent="0.25">
      <c r="A19" s="19">
        <v>8</v>
      </c>
      <c r="B19" s="20" t="s">
        <v>30</v>
      </c>
      <c r="C19" s="21" t="s">
        <v>16</v>
      </c>
    </row>
    <row r="20" spans="1:3" x14ac:dyDescent="0.25">
      <c r="A20" s="23"/>
      <c r="B20" s="24" t="s">
        <v>31</v>
      </c>
      <c r="C20" s="23"/>
    </row>
    <row r="21" spans="1:3" s="22" customFormat="1" ht="15" x14ac:dyDescent="0.25">
      <c r="A21" s="19">
        <v>9</v>
      </c>
      <c r="B21" s="20" t="s">
        <v>32</v>
      </c>
      <c r="C21" s="21" t="s">
        <v>16</v>
      </c>
    </row>
    <row r="22" spans="1:3" ht="25.5" x14ac:dyDescent="0.25">
      <c r="A22" s="23"/>
      <c r="B22" s="24" t="s">
        <v>33</v>
      </c>
      <c r="C22" s="23"/>
    </row>
    <row r="23" spans="1:3" s="22" customFormat="1" ht="15" x14ac:dyDescent="0.25">
      <c r="A23" s="19">
        <v>10</v>
      </c>
      <c r="B23" s="20" t="s">
        <v>34</v>
      </c>
      <c r="C23" s="21" t="s">
        <v>16</v>
      </c>
    </row>
    <row r="24" spans="1:3" ht="25.5" x14ac:dyDescent="0.25">
      <c r="A24" s="23"/>
      <c r="B24" s="24" t="s">
        <v>35</v>
      </c>
      <c r="C24" s="23"/>
    </row>
    <row r="25" spans="1:3" s="22" customFormat="1" ht="15" x14ac:dyDescent="0.25">
      <c r="A25" s="19">
        <v>11</v>
      </c>
      <c r="B25" s="20" t="s">
        <v>36</v>
      </c>
      <c r="C25" s="21" t="s">
        <v>16</v>
      </c>
    </row>
    <row r="26" spans="1:3" ht="38.25" x14ac:dyDescent="0.25">
      <c r="A26" s="23"/>
      <c r="B26" s="24" t="s">
        <v>37</v>
      </c>
      <c r="C26" s="23"/>
    </row>
    <row r="27" spans="1:3" s="22" customFormat="1" ht="15" x14ac:dyDescent="0.25">
      <c r="A27" s="19">
        <v>12</v>
      </c>
      <c r="B27" s="20" t="s">
        <v>38</v>
      </c>
      <c r="C27" s="21" t="s">
        <v>16</v>
      </c>
    </row>
    <row r="28" spans="1:3" ht="25.5" x14ac:dyDescent="0.25">
      <c r="A28" s="23"/>
      <c r="B28" s="24" t="s">
        <v>39</v>
      </c>
      <c r="C28" s="23"/>
    </row>
    <row r="29" spans="1:3" s="22" customFormat="1" ht="15" x14ac:dyDescent="0.25">
      <c r="A29" s="19">
        <v>13</v>
      </c>
      <c r="B29" s="20" t="s">
        <v>40</v>
      </c>
      <c r="C29" s="21" t="s">
        <v>16</v>
      </c>
    </row>
    <row r="30" spans="1:3" ht="25.5" x14ac:dyDescent="0.25">
      <c r="A30" s="23"/>
      <c r="B30" s="24" t="s">
        <v>41</v>
      </c>
      <c r="C30" s="23"/>
    </row>
    <row r="31" spans="1:3" s="22" customFormat="1" ht="15" x14ac:dyDescent="0.25">
      <c r="A31" s="19">
        <v>14</v>
      </c>
      <c r="B31" s="20" t="s">
        <v>42</v>
      </c>
      <c r="C31" s="21" t="s">
        <v>16</v>
      </c>
    </row>
    <row r="32" spans="1:3" ht="76.5" x14ac:dyDescent="0.25">
      <c r="A32" s="23"/>
      <c r="B32" s="24" t="s">
        <v>43</v>
      </c>
      <c r="C32" s="23"/>
    </row>
    <row r="33" spans="1:14" s="22" customFormat="1" ht="15" x14ac:dyDescent="0.25">
      <c r="A33" s="19">
        <v>15</v>
      </c>
      <c r="B33" s="20" t="s">
        <v>44</v>
      </c>
      <c r="C33" s="21" t="s">
        <v>16</v>
      </c>
    </row>
    <row r="34" spans="1:14" ht="38.25" x14ac:dyDescent="0.25">
      <c r="A34" s="23"/>
      <c r="B34" s="24" t="s">
        <v>45</v>
      </c>
      <c r="C34" s="25"/>
    </row>
    <row r="35" spans="1:14" s="30" customFormat="1" ht="15.75" x14ac:dyDescent="0.25">
      <c r="A35" s="26"/>
      <c r="B35" s="27" t="s">
        <v>46</v>
      </c>
      <c r="C35" s="28">
        <f>'Расшифровка ТР'!E8+'Расшифровка ТР'!E10+'Расшифровка ТР'!E18</f>
        <v>637890</v>
      </c>
      <c r="D35" s="29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s="30" customFormat="1" ht="15.75" x14ac:dyDescent="0.25">
      <c r="A36" s="31"/>
      <c r="B36" s="32" t="s">
        <v>47</v>
      </c>
      <c r="C36" s="33">
        <f>'Расшифровка ТР'!E33</f>
        <v>212500</v>
      </c>
      <c r="D36" s="29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s="30" customFormat="1" ht="15.75" x14ac:dyDescent="0.25">
      <c r="A37" s="26"/>
      <c r="B37" s="27" t="s">
        <v>52</v>
      </c>
      <c r="C37" s="28">
        <f>'Расшифровка ТР'!E34</f>
        <v>212120</v>
      </c>
      <c r="D37" s="29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s="30" customFormat="1" ht="15.75" x14ac:dyDescent="0.25">
      <c r="A38" s="34"/>
      <c r="B38" s="35" t="s">
        <v>48</v>
      </c>
      <c r="C38" s="36">
        <f>C35+C36+C37</f>
        <v>1062510</v>
      </c>
      <c r="D38" s="29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42" spans="1:14" x14ac:dyDescent="0.25">
      <c r="C42" s="37"/>
    </row>
    <row r="43" spans="1:14" x14ac:dyDescent="0.25">
      <c r="C43" s="37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Расшифровка ТР</vt:lpstr>
      <vt:lpstr>ТСЖ Пулковский оазис</vt:lpstr>
      <vt:lpstr>План</vt:lpstr>
      <vt:lpstr>'ТСЖ Пулковский оазис'!Заголовки_для_печати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 Borges</cp:lastModifiedBy>
  <cp:lastPrinted>2024-04-01T07:37:28Z</cp:lastPrinted>
  <dcterms:created xsi:type="dcterms:W3CDTF">2022-03-31T06:58:52Z</dcterms:created>
  <dcterms:modified xsi:type="dcterms:W3CDTF">2024-04-14T11:19:37Z</dcterms:modified>
</cp:coreProperties>
</file>